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335"/>
  </bookViews>
  <sheets>
    <sheet name="苗木1" sheetId="1" r:id="rId1"/>
    <sheet name="苗木2" sheetId="2" r:id="rId2"/>
    <sheet name="苗木3" sheetId="3" r:id="rId3"/>
  </sheets>
  <calcPr calcId="144525"/>
</workbook>
</file>

<file path=xl/sharedStrings.xml><?xml version="1.0" encoding="utf-8"?>
<sst xmlns="http://schemas.openxmlformats.org/spreadsheetml/2006/main" count="260">
  <si>
    <r>
      <rPr>
        <b/>
        <sz val="18"/>
        <color theme="1"/>
        <rFont val="宋体"/>
        <charset val="134"/>
      </rPr>
      <t xml:space="preserve">绿化工程询价表    </t>
    </r>
    <r>
      <rPr>
        <b/>
        <sz val="10"/>
        <color theme="1"/>
        <rFont val="宋体"/>
        <charset val="134"/>
      </rPr>
      <t>联系人张凯昌13583210758</t>
    </r>
  </si>
  <si>
    <t>序号</t>
  </si>
  <si>
    <t>种名</t>
  </si>
  <si>
    <t>规格</t>
  </si>
  <si>
    <t>数量</t>
  </si>
  <si>
    <t>单位</t>
  </si>
  <si>
    <t>装车价格</t>
  </si>
  <si>
    <t>设计参与苗号（☆）</t>
  </si>
  <si>
    <t>备注（请看好备注要求，很重要）</t>
  </si>
  <si>
    <t>高度（M)</t>
  </si>
  <si>
    <t>胸径（CM)</t>
  </si>
  <si>
    <t>冠幅（CM)</t>
  </si>
  <si>
    <t>南绿地</t>
  </si>
  <si>
    <t>售楼处</t>
  </si>
  <si>
    <t>合计</t>
  </si>
  <si>
    <t>地径（CM)</t>
  </si>
  <si>
    <t>常绿乔木</t>
  </si>
  <si>
    <t>白皮松A</t>
  </si>
  <si>
    <t>5.5-6.0</t>
  </si>
  <si>
    <t>&gt;400</t>
  </si>
  <si>
    <t>株</t>
  </si>
  <si>
    <t>生长健壮；冠形、树姿优美；要求树梢饱满，顶端孤枝不计入高度；枝下高&lt;0.3m</t>
  </si>
  <si>
    <t>白皮松B</t>
  </si>
  <si>
    <t>4-4.5</t>
  </si>
  <si>
    <t>&gt;300</t>
  </si>
  <si>
    <t>黑松</t>
  </si>
  <si>
    <t>3.0-3.5</t>
  </si>
  <si>
    <t>≥200</t>
  </si>
  <si>
    <t>生长健壮；树干挺直，冠形周正；轮生枝完整；顶端孤枝不计入高度；枝下高&lt;0.3m</t>
  </si>
  <si>
    <t>造型黑松A</t>
  </si>
  <si>
    <t>&gt;500</t>
  </si>
  <si>
    <t>生长健壮；冠形、树姿优美,需要搭配景石号苗</t>
  </si>
  <si>
    <t>造型黑松B</t>
  </si>
  <si>
    <t>雪松A</t>
  </si>
  <si>
    <t>&gt;6.5</t>
  </si>
  <si>
    <t>生长健壮；树干挺直，冠形周正；轮生枝完整；顶端孤枝不计入高度；枝下高&lt;0.5m</t>
  </si>
  <si>
    <t>雪松B</t>
  </si>
  <si>
    <t>&gt;4.5</t>
  </si>
  <si>
    <t>大叶女贞A</t>
  </si>
  <si>
    <t>≥400</t>
  </si>
  <si>
    <t>大叶女贞B</t>
  </si>
  <si>
    <t>丛生大叶女贞</t>
  </si>
  <si>
    <t>4.0-5.0</t>
  </si>
  <si>
    <t>300-400</t>
  </si>
  <si>
    <t>生长健壮，树姿优美，篷冠丰满，丛生干数&gt;5，最大主干胸径&gt;15</t>
  </si>
  <si>
    <t>圆柏A</t>
  </si>
  <si>
    <t>&gt;5.5</t>
  </si>
  <si>
    <t>150-180</t>
  </si>
  <si>
    <t>生长健壮；冠形收敛；顶端孤枝不计入高度；枝下高&lt;0.3m</t>
  </si>
  <si>
    <t>圆柏B</t>
  </si>
  <si>
    <t>120-150</t>
  </si>
  <si>
    <t>龙柏A</t>
  </si>
  <si>
    <t>龙柏B</t>
  </si>
  <si>
    <t>落叶乔木</t>
  </si>
  <si>
    <t>从生元宝枫A</t>
  </si>
  <si>
    <t>6.0-7.0</t>
  </si>
  <si>
    <t>基径&gt;80</t>
  </si>
  <si>
    <t>&gt;550</t>
  </si>
  <si>
    <t>☆</t>
  </si>
  <si>
    <t>生长健壮，树姿优美，篷冠丰满，丛生干数&gt;3，最大主干胸径&gt;15</t>
  </si>
  <si>
    <t>从生元宝枫B</t>
  </si>
  <si>
    <t>基径&gt;50</t>
  </si>
  <si>
    <t>400-500</t>
  </si>
  <si>
    <t>生长健壮，树姿优美，篷冠丰满，丛生干数3-5，最大主干d=10-12</t>
  </si>
  <si>
    <t>从生白蜡A</t>
  </si>
  <si>
    <t>7.5-8.5</t>
  </si>
  <si>
    <t>&gt;600</t>
  </si>
  <si>
    <t>生长健壮，树姿优美，篷冠丰满，丛生干数&gt;5，最大主干胸径&gt;15,备选：从生乌桕</t>
  </si>
  <si>
    <t>从生白蜡B</t>
  </si>
  <si>
    <t>5.5-6.5</t>
  </si>
  <si>
    <t>基径&gt;60</t>
  </si>
  <si>
    <t>&gt;450</t>
  </si>
  <si>
    <t>银杏A</t>
  </si>
  <si>
    <t>&gt;9.0</t>
  </si>
  <si>
    <t>24-25</t>
  </si>
  <si>
    <t>生长健壮，树干挺拔，冠形周正，篷冠丰满，分枝高度2.2-2.5米</t>
  </si>
  <si>
    <t>银杏B</t>
  </si>
  <si>
    <t>7.0-8.0</t>
  </si>
  <si>
    <t>17-18</t>
  </si>
  <si>
    <t>350-400</t>
  </si>
  <si>
    <t>生长健壮，树干挺拔，冠形周正，篷冠丰满，分枝高度2.0-2.2米</t>
  </si>
  <si>
    <t>白蜡A</t>
  </si>
  <si>
    <t>7.5-8.0</t>
  </si>
  <si>
    <t>21-22</t>
  </si>
  <si>
    <t>450-500</t>
  </si>
  <si>
    <t>生长健壮，树干挺拔，冠形周正，篷冠丰满，分枝高度2.2-2.5米，严格把控定杆高度</t>
  </si>
  <si>
    <t>白蜡B</t>
  </si>
  <si>
    <t>6.5-7.0</t>
  </si>
  <si>
    <t>白蜡C</t>
  </si>
  <si>
    <t>15-16</t>
  </si>
  <si>
    <t>&gt;350</t>
  </si>
  <si>
    <t>白蜡D</t>
  </si>
  <si>
    <t>4.5-5.0</t>
  </si>
  <si>
    <t>13-14</t>
  </si>
  <si>
    <t>法桐A</t>
  </si>
  <si>
    <t>法桐B</t>
  </si>
  <si>
    <t>6.0-6.5</t>
  </si>
  <si>
    <t>国槐A</t>
  </si>
  <si>
    <t>19-20</t>
  </si>
  <si>
    <t>生长健壮，树干挺拔，篷冠丰满，分枝高度2.0-2.2米</t>
  </si>
  <si>
    <t>国槐B</t>
  </si>
  <si>
    <t>苦楝</t>
  </si>
  <si>
    <t>千头椿</t>
  </si>
  <si>
    <t>生长健壮，树姿优美，篷冠丰满，分枝高度2.0-2.2米</t>
  </si>
  <si>
    <t>黄山栾</t>
  </si>
  <si>
    <t>刺槐</t>
  </si>
  <si>
    <t>合欢</t>
  </si>
  <si>
    <t>旱柳</t>
  </si>
  <si>
    <t>落叶小乔木</t>
  </si>
  <si>
    <t>从生山丁子</t>
  </si>
  <si>
    <t>3.0-4.0</t>
  </si>
  <si>
    <t>生长健壮，树姿优美，篷冠丰满，丛生干数&gt;5，最大主干胸径&gt;8</t>
  </si>
  <si>
    <t>丛生黄栌</t>
  </si>
  <si>
    <t>3.5-4.0</t>
  </si>
  <si>
    <t>生长健壮，树姿优美，冠形周正，篷冠丰满，分枝均匀，主分支树5-8</t>
  </si>
  <si>
    <t>八棱海棠A</t>
  </si>
  <si>
    <t>&gt;3.5</t>
  </si>
  <si>
    <t>生长健壮，树姿优美，冠形周正，篷冠丰满，分枝高度&lt;0.5米</t>
  </si>
  <si>
    <t>八棱海棠B</t>
  </si>
  <si>
    <t>&gt;3.0</t>
  </si>
  <si>
    <t>&gt;250</t>
  </si>
  <si>
    <t>北美海棠A</t>
  </si>
  <si>
    <t>北美海棠B</t>
  </si>
  <si>
    <t>西府海棠</t>
  </si>
  <si>
    <t>200-300</t>
  </si>
  <si>
    <t>生长健壮，树姿优美，冠形周正，篷冠丰满，分枝高度&lt;0.8米</t>
  </si>
  <si>
    <t>序
号</t>
  </si>
  <si>
    <t>参与苗号（☆）</t>
  </si>
  <si>
    <r>
      <rPr>
        <sz val="16"/>
        <color theme="1"/>
        <rFont val="宋体"/>
        <charset val="134"/>
      </rPr>
      <t>备注</t>
    </r>
    <r>
      <rPr>
        <sz val="10"/>
        <color theme="1"/>
        <rFont val="宋体"/>
        <charset val="134"/>
      </rPr>
      <t>（</t>
    </r>
    <r>
      <rPr>
        <b/>
        <sz val="16"/>
        <color theme="1"/>
        <rFont val="宋体"/>
        <charset val="134"/>
      </rPr>
      <t>请看好备注要求，很重要</t>
    </r>
    <r>
      <rPr>
        <sz val="10"/>
        <color theme="1"/>
        <rFont val="宋体"/>
        <charset val="134"/>
      </rPr>
      <t>）</t>
    </r>
  </si>
  <si>
    <t>二乔玉兰</t>
  </si>
  <si>
    <t>&gt;4.0</t>
  </si>
  <si>
    <t>生长健壮，树干挺拔，冠形周正，篷冠丰满，分枝高度&lt;1米</t>
  </si>
  <si>
    <t>紫玉兰</t>
  </si>
  <si>
    <t>紫叶李</t>
  </si>
  <si>
    <t>2.5-3.0</t>
  </si>
  <si>
    <t>11—12</t>
  </si>
  <si>
    <t>生长健壮，树干挺拔，冠形周正，篷冠丰满，分枝高度&lt;0.8米</t>
  </si>
  <si>
    <t>山楂</t>
  </si>
  <si>
    <t>9—10</t>
  </si>
  <si>
    <t>樱花A</t>
  </si>
  <si>
    <t>生长健壮，树干挺拔，冠形周正，篷冠丰满，分枝高度&lt;0.5米</t>
  </si>
  <si>
    <t>樱花B</t>
  </si>
  <si>
    <t>&gt;200</t>
  </si>
  <si>
    <t>红枫</t>
  </si>
  <si>
    <t>主枝&gt;8</t>
  </si>
  <si>
    <t>生长健壮，树干挺拔，冠形周正，篷冠丰满，分枝均匀，主分枝数≥8</t>
  </si>
  <si>
    <t>山杏A</t>
  </si>
  <si>
    <t>山杏B</t>
  </si>
  <si>
    <t>2.0-2.5</t>
  </si>
  <si>
    <t>山桃A</t>
  </si>
  <si>
    <t>山桃B</t>
  </si>
  <si>
    <t>灌木/色带/植物球</t>
  </si>
  <si>
    <t>榆叶梅</t>
  </si>
  <si>
    <t>1.8-2.0</t>
  </si>
  <si>
    <t>7—8</t>
  </si>
  <si>
    <t>&gt;180</t>
  </si>
  <si>
    <t>灌从丰满，主侧枝分布均匀</t>
  </si>
  <si>
    <t>丁香A</t>
  </si>
  <si>
    <t>&gt;12</t>
  </si>
  <si>
    <t>主枝&gt;5</t>
  </si>
  <si>
    <t>200-250</t>
  </si>
  <si>
    <t>丁香B</t>
  </si>
  <si>
    <t>&gt;10</t>
  </si>
  <si>
    <t>分枝&gt;1.5</t>
  </si>
  <si>
    <t>灌从丰满，主侧枝分布均匀，发叶点高度&lt;0.4m</t>
  </si>
  <si>
    <t>从生紫薇</t>
  </si>
  <si>
    <t>&gt;8</t>
  </si>
  <si>
    <t>主枝≥5</t>
  </si>
  <si>
    <t>紫薇</t>
  </si>
  <si>
    <t>金银木</t>
  </si>
  <si>
    <t>&gt;2.0</t>
  </si>
  <si>
    <t>≥15</t>
  </si>
  <si>
    <t>主枝≥3</t>
  </si>
  <si>
    <t>灌从丰满，主侧枝分布均匀，发叶点高度&lt;0.5m</t>
  </si>
  <si>
    <t>木槿</t>
  </si>
  <si>
    <t>&gt;1.8</t>
  </si>
  <si>
    <t>分枝&gt;2</t>
  </si>
  <si>
    <t>沙地柏</t>
  </si>
  <si>
    <t>条长&gt;0.6</t>
  </si>
  <si>
    <t>㎡</t>
  </si>
  <si>
    <t>叠压种植，密实满铺不露土</t>
  </si>
  <si>
    <t>大叶黄杨球A</t>
  </si>
  <si>
    <t>2.0-2.2</t>
  </si>
  <si>
    <t>从生独球，篷冠丰满，分枝均匀，发叶点高度&lt;0.2m</t>
  </si>
  <si>
    <t>大叶黄杨球B</t>
  </si>
  <si>
    <t>大叶黄杨球C</t>
  </si>
  <si>
    <t>1.5-1.8</t>
  </si>
  <si>
    <t>&gt;150</t>
  </si>
  <si>
    <t>大叶黄杨球D</t>
  </si>
  <si>
    <t>1.2-1.5</t>
  </si>
  <si>
    <t>&gt;120</t>
  </si>
  <si>
    <t>金叶女贞球A</t>
  </si>
  <si>
    <t>金叶女贞球B</t>
  </si>
  <si>
    <t>金叶女贞球C</t>
  </si>
  <si>
    <t>1.0-1.2</t>
  </si>
  <si>
    <t>红叶石楠A</t>
  </si>
  <si>
    <t>红叶石楠B</t>
  </si>
  <si>
    <t>丝兰</t>
  </si>
  <si>
    <t>0.8-1.0</t>
  </si>
  <si>
    <t>&gt;80</t>
  </si>
  <si>
    <t>篷冠丰满</t>
  </si>
  <si>
    <t>三角梅</t>
  </si>
  <si>
    <t>开盘时种盆花三角梅，后期变更为大叶黄杨球C</t>
  </si>
  <si>
    <t>木槿篱</t>
  </si>
  <si>
    <t>&gt;30</t>
  </si>
  <si>
    <t>灌从丰满，分枝均匀，下部枝叶无光秃</t>
  </si>
  <si>
    <t>连翘篱</t>
  </si>
  <si>
    <t>篷冠丰满，枝条密实</t>
  </si>
  <si>
    <t>珍珠梅篱</t>
  </si>
  <si>
    <t>3—5</t>
  </si>
  <si>
    <t>&gt;50</t>
  </si>
  <si>
    <t>红叶石楠A篱</t>
  </si>
  <si>
    <t>5—8</t>
  </si>
  <si>
    <t>红叶石楠B篱</t>
  </si>
  <si>
    <t>0.5-0.6</t>
  </si>
  <si>
    <t>大叶黄杨篱</t>
  </si>
  <si>
    <t>小叶黄杨篱</t>
  </si>
  <si>
    <t>卫矛篱</t>
  </si>
  <si>
    <t>金叶女贞篱</t>
  </si>
  <si>
    <t>金叶莸篱</t>
  </si>
  <si>
    <t>0.3-0.4</t>
  </si>
  <si>
    <r>
      <rPr>
        <b/>
        <sz val="18"/>
        <color theme="1"/>
        <rFont val="宋体"/>
        <charset val="134"/>
      </rPr>
      <t xml:space="preserve">绿化工程询价表    </t>
    </r>
    <r>
      <rPr>
        <b/>
        <sz val="10"/>
        <color theme="1"/>
        <rFont val="宋体"/>
        <charset val="134"/>
      </rPr>
      <t>联系人张凯昌13583210758</t>
    </r>
  </si>
  <si>
    <t>灌木植物名录</t>
  </si>
  <si>
    <t>密度（株/㎡）</t>
  </si>
  <si>
    <t>装车价</t>
  </si>
  <si>
    <t>备注</t>
  </si>
  <si>
    <t>主分枝数</t>
  </si>
  <si>
    <t>蓬径（CM)</t>
  </si>
  <si>
    <t>花卉及地被植物</t>
  </si>
  <si>
    <t>非洲万寿菊</t>
  </si>
  <si>
    <t>0.2-0.4</t>
  </si>
  <si>
    <t>&gt;20</t>
  </si>
  <si>
    <t>夏堇</t>
  </si>
  <si>
    <t>密植不露土，二年生以上</t>
  </si>
  <si>
    <t>紫菀</t>
  </si>
  <si>
    <t>银叶菊</t>
  </si>
  <si>
    <t>非洲凤仙</t>
  </si>
  <si>
    <t>四季秋海棠</t>
  </si>
  <si>
    <t>玉簪</t>
  </si>
  <si>
    <t>0.3-0.5</t>
  </si>
  <si>
    <t>&gt;40</t>
  </si>
  <si>
    <t>千日红</t>
  </si>
  <si>
    <t>0.4-0.6</t>
  </si>
  <si>
    <t>假龙头</t>
  </si>
  <si>
    <t>宿根波斯菊</t>
  </si>
  <si>
    <t>崂峪苔草</t>
  </si>
  <si>
    <t>&gt;15</t>
  </si>
  <si>
    <t>冷季型草坪</t>
  </si>
  <si>
    <t>播种（午夜：辛格莱德：黑麦=2:2:1）/草皮卷</t>
  </si>
  <si>
    <t>播种草籽</t>
  </si>
  <si>
    <t>草种播种数量为0.2Kg/100M2</t>
  </si>
  <si>
    <t>清理平整绿地</t>
  </si>
  <si>
    <t>清运种植土里的垃圾，机械、人工细整地形</t>
  </si>
  <si>
    <t>过磷酸钙</t>
  </si>
  <si>
    <t>t</t>
  </si>
  <si>
    <t>施入有机肥</t>
  </si>
  <si>
    <r>
      <rPr>
        <sz val="10"/>
        <color theme="1"/>
        <rFont val="宋体"/>
        <charset val="134"/>
      </rPr>
      <t>m</t>
    </r>
    <r>
      <rPr>
        <vertAlign val="superscript"/>
        <sz val="10"/>
        <color theme="1"/>
        <rFont val="宋体"/>
        <charset val="134"/>
      </rPr>
      <t>3</t>
    </r>
  </si>
  <si>
    <t>施入泥炭土</t>
  </si>
  <si>
    <t>绿化总价</t>
  </si>
  <si>
    <t>特别说明：本页第1-8项报价仅为栽植、养护一茬的价格，如果后期另有调整另外计价；第10项为播种价格，如果采用草坪卷得另加5元/平方米.本工程中用到的多种苗木在德州处在生存的边缘，土壤必须要有改良措施，需施入过磷酸钙、有机肥和草炭土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</si>
</sst>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yyyy/m/d;@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vertAlign val="superscript"/>
      <sz val="10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2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0"/>
  <sheetViews>
    <sheetView tabSelected="1" zoomScale="115" zoomScaleNormal="115" topLeftCell="C1" workbookViewId="0">
      <selection activeCell="C8" sqref="C8"/>
    </sheetView>
  </sheetViews>
  <sheetFormatPr defaultColWidth="9" defaultRowHeight="13.5"/>
  <cols>
    <col min="1" max="1" width="3.98230088495575" customWidth="1"/>
    <col min="2" max="2" width="10.8672566371681" customWidth="1"/>
    <col min="3" max="3" width="8.10619469026549" customWidth="1"/>
    <col min="4" max="4" width="7.72566371681416" customWidth="1"/>
    <col min="5" max="5" width="7.53097345132743" customWidth="1"/>
    <col min="6" max="8" width="3.9646017699115" customWidth="1"/>
    <col min="9" max="10" width="3.46902654867257" customWidth="1"/>
    <col min="11" max="11" width="5.60176991150442" customWidth="1"/>
    <col min="19" max="19" width="2.70796460176991" customWidth="1"/>
  </cols>
  <sheetData>
    <row r="1" ht="40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" customHeight="1" spans="1:19">
      <c r="A2" s="27" t="s">
        <v>1</v>
      </c>
      <c r="B2" s="27" t="s">
        <v>2</v>
      </c>
      <c r="C2" s="27" t="s">
        <v>3</v>
      </c>
      <c r="D2" s="27"/>
      <c r="E2" s="27"/>
      <c r="F2" s="28" t="s">
        <v>4</v>
      </c>
      <c r="G2" s="29"/>
      <c r="H2" s="30"/>
      <c r="I2" s="27" t="s">
        <v>5</v>
      </c>
      <c r="J2" s="15" t="s">
        <v>6</v>
      </c>
      <c r="K2" s="27" t="s">
        <v>7</v>
      </c>
      <c r="L2" s="32" t="s">
        <v>8</v>
      </c>
      <c r="M2" s="32"/>
      <c r="N2" s="32"/>
      <c r="O2" s="32"/>
      <c r="P2" s="32"/>
      <c r="Q2" s="32"/>
      <c r="R2" s="32"/>
      <c r="S2" s="32"/>
    </row>
    <row r="3" ht="18" customHeight="1" spans="1:19">
      <c r="A3" s="27"/>
      <c r="B3" s="27"/>
      <c r="C3" s="27" t="s">
        <v>9</v>
      </c>
      <c r="D3" s="27" t="s">
        <v>10</v>
      </c>
      <c r="E3" s="27" t="s">
        <v>11</v>
      </c>
      <c r="F3" s="15" t="s">
        <v>12</v>
      </c>
      <c r="G3" s="15" t="s">
        <v>13</v>
      </c>
      <c r="H3" s="15" t="s">
        <v>14</v>
      </c>
      <c r="I3" s="27"/>
      <c r="J3" s="16"/>
      <c r="K3" s="27"/>
      <c r="L3" s="32"/>
      <c r="M3" s="32"/>
      <c r="N3" s="32"/>
      <c r="O3" s="32"/>
      <c r="P3" s="32"/>
      <c r="Q3" s="32"/>
      <c r="R3" s="32"/>
      <c r="S3" s="32"/>
    </row>
    <row r="4" ht="18" customHeight="1" spans="1:19">
      <c r="A4" s="27"/>
      <c r="B4" s="27"/>
      <c r="C4" s="27"/>
      <c r="D4" s="27"/>
      <c r="E4" s="27"/>
      <c r="F4" s="16"/>
      <c r="G4" s="16"/>
      <c r="H4" s="16"/>
      <c r="I4" s="27"/>
      <c r="J4" s="16"/>
      <c r="K4" s="27"/>
      <c r="L4" s="32"/>
      <c r="M4" s="32"/>
      <c r="N4" s="32"/>
      <c r="O4" s="32"/>
      <c r="P4" s="32"/>
      <c r="Q4" s="32"/>
      <c r="R4" s="32"/>
      <c r="S4" s="32"/>
    </row>
    <row r="5" ht="26" customHeight="1" spans="1:19">
      <c r="A5" s="27"/>
      <c r="B5" s="27"/>
      <c r="C5" s="27"/>
      <c r="D5" s="27" t="s">
        <v>15</v>
      </c>
      <c r="E5" s="27"/>
      <c r="F5" s="17"/>
      <c r="G5" s="17"/>
      <c r="H5" s="17"/>
      <c r="I5" s="27"/>
      <c r="J5" s="17"/>
      <c r="K5" s="27"/>
      <c r="L5" s="32"/>
      <c r="M5" s="32"/>
      <c r="N5" s="32"/>
      <c r="O5" s="32"/>
      <c r="P5" s="32"/>
      <c r="Q5" s="32"/>
      <c r="R5" s="32"/>
      <c r="S5" s="32"/>
    </row>
    <row r="6" ht="18" customHeight="1" spans="1:19">
      <c r="A6" s="27" t="s">
        <v>16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ht="18" customHeight="1" spans="1:19">
      <c r="A7" s="31">
        <v>1</v>
      </c>
      <c r="B7" s="31" t="s">
        <v>17</v>
      </c>
      <c r="C7" s="31" t="s">
        <v>18</v>
      </c>
      <c r="D7" s="31"/>
      <c r="E7" s="31" t="s">
        <v>19</v>
      </c>
      <c r="F7" s="31">
        <v>8</v>
      </c>
      <c r="G7" s="31">
        <v>10</v>
      </c>
      <c r="H7" s="31">
        <f>F7+G7</f>
        <v>18</v>
      </c>
      <c r="I7" s="31" t="s">
        <v>20</v>
      </c>
      <c r="J7" s="31"/>
      <c r="K7" s="31"/>
      <c r="L7" s="31" t="s">
        <v>21</v>
      </c>
      <c r="M7" s="31"/>
      <c r="N7" s="31"/>
      <c r="O7" s="31"/>
      <c r="P7" s="31"/>
      <c r="Q7" s="31"/>
      <c r="R7" s="31"/>
      <c r="S7" s="31"/>
    </row>
    <row r="8" ht="18" customHeight="1" spans="1:19">
      <c r="A8" s="31">
        <v>2</v>
      </c>
      <c r="B8" s="31" t="s">
        <v>22</v>
      </c>
      <c r="C8" s="31" t="s">
        <v>23</v>
      </c>
      <c r="D8" s="31"/>
      <c r="E8" s="31" t="s">
        <v>24</v>
      </c>
      <c r="F8" s="31">
        <v>11</v>
      </c>
      <c r="G8" s="31">
        <v>2</v>
      </c>
      <c r="H8" s="31">
        <f t="shared" ref="H8:H20" si="0">F8+G8</f>
        <v>13</v>
      </c>
      <c r="I8" s="31" t="s">
        <v>20</v>
      </c>
      <c r="J8" s="31"/>
      <c r="K8" s="31"/>
      <c r="L8" s="31" t="s">
        <v>21</v>
      </c>
      <c r="M8" s="31"/>
      <c r="N8" s="31"/>
      <c r="O8" s="31"/>
      <c r="P8" s="31"/>
      <c r="Q8" s="31"/>
      <c r="R8" s="31"/>
      <c r="S8" s="31"/>
    </row>
    <row r="9" ht="18" customHeight="1" spans="1:19">
      <c r="A9" s="31">
        <v>3</v>
      </c>
      <c r="B9" s="31" t="s">
        <v>25</v>
      </c>
      <c r="C9" s="31" t="s">
        <v>26</v>
      </c>
      <c r="D9" s="31"/>
      <c r="E9" s="31" t="s">
        <v>27</v>
      </c>
      <c r="F9" s="31">
        <v>28</v>
      </c>
      <c r="G9" s="31"/>
      <c r="H9" s="31">
        <f t="shared" si="0"/>
        <v>28</v>
      </c>
      <c r="I9" s="31" t="s">
        <v>20</v>
      </c>
      <c r="J9" s="31"/>
      <c r="K9" s="31"/>
      <c r="L9" s="31" t="s">
        <v>28</v>
      </c>
      <c r="M9" s="31"/>
      <c r="N9" s="31"/>
      <c r="O9" s="31"/>
      <c r="P9" s="31"/>
      <c r="Q9" s="31"/>
      <c r="R9" s="31"/>
      <c r="S9" s="31"/>
    </row>
    <row r="10" ht="18" customHeight="1" spans="1:19">
      <c r="A10" s="31"/>
      <c r="B10" s="31" t="s">
        <v>29</v>
      </c>
      <c r="C10" s="31" t="s">
        <v>18</v>
      </c>
      <c r="D10" s="31"/>
      <c r="E10" s="31" t="s">
        <v>30</v>
      </c>
      <c r="F10" s="31"/>
      <c r="G10" s="31">
        <v>1</v>
      </c>
      <c r="H10" s="31">
        <f t="shared" si="0"/>
        <v>1</v>
      </c>
      <c r="I10" s="31"/>
      <c r="J10" s="31"/>
      <c r="K10" s="31"/>
      <c r="L10" s="31" t="s">
        <v>31</v>
      </c>
      <c r="M10" s="31"/>
      <c r="N10" s="31"/>
      <c r="O10" s="31"/>
      <c r="P10" s="31"/>
      <c r="Q10" s="31"/>
      <c r="R10" s="31"/>
      <c r="S10" s="31"/>
    </row>
    <row r="11" ht="18" customHeight="1" spans="1:19">
      <c r="A11" s="31"/>
      <c r="B11" s="31" t="s">
        <v>32</v>
      </c>
      <c r="C11" s="31" t="s">
        <v>18</v>
      </c>
      <c r="D11" s="31"/>
      <c r="E11" s="31" t="s">
        <v>19</v>
      </c>
      <c r="F11" s="31"/>
      <c r="G11" s="31">
        <v>1</v>
      </c>
      <c r="H11" s="31">
        <f t="shared" si="0"/>
        <v>1</v>
      </c>
      <c r="I11" s="31"/>
      <c r="J11" s="31"/>
      <c r="K11" s="31"/>
      <c r="L11" s="31" t="s">
        <v>31</v>
      </c>
      <c r="M11" s="31"/>
      <c r="N11" s="31"/>
      <c r="O11" s="31"/>
      <c r="P11" s="31"/>
      <c r="Q11" s="31"/>
      <c r="R11" s="31"/>
      <c r="S11" s="31"/>
    </row>
    <row r="12" ht="18" customHeight="1" spans="1:19">
      <c r="A12" s="31">
        <v>4</v>
      </c>
      <c r="B12" s="31" t="s">
        <v>33</v>
      </c>
      <c r="C12" s="31" t="s">
        <v>34</v>
      </c>
      <c r="D12" s="31"/>
      <c r="E12" s="31" t="s">
        <v>19</v>
      </c>
      <c r="F12" s="31">
        <v>8</v>
      </c>
      <c r="G12" s="31">
        <v>4</v>
      </c>
      <c r="H12" s="31">
        <f t="shared" si="0"/>
        <v>12</v>
      </c>
      <c r="I12" s="31" t="s">
        <v>20</v>
      </c>
      <c r="J12" s="31"/>
      <c r="K12" s="31"/>
      <c r="L12" s="31" t="s">
        <v>35</v>
      </c>
      <c r="M12" s="31"/>
      <c r="N12" s="31"/>
      <c r="O12" s="31"/>
      <c r="P12" s="31"/>
      <c r="Q12" s="31"/>
      <c r="R12" s="31"/>
      <c r="S12" s="31"/>
    </row>
    <row r="13" ht="18" customHeight="1" spans="1:19">
      <c r="A13" s="31">
        <v>5</v>
      </c>
      <c r="B13" s="31" t="s">
        <v>36</v>
      </c>
      <c r="C13" s="31" t="s">
        <v>37</v>
      </c>
      <c r="D13" s="31"/>
      <c r="E13" s="31" t="s">
        <v>24</v>
      </c>
      <c r="F13" s="31">
        <v>4</v>
      </c>
      <c r="G13" s="31">
        <v>2</v>
      </c>
      <c r="H13" s="31">
        <f t="shared" si="0"/>
        <v>6</v>
      </c>
      <c r="I13" s="31" t="s">
        <v>20</v>
      </c>
      <c r="J13" s="31"/>
      <c r="K13" s="31"/>
      <c r="L13" s="31" t="s">
        <v>35</v>
      </c>
      <c r="M13" s="31"/>
      <c r="N13" s="31"/>
      <c r="O13" s="31"/>
      <c r="P13" s="31"/>
      <c r="Q13" s="31"/>
      <c r="R13" s="31"/>
      <c r="S13" s="31"/>
    </row>
    <row r="14" ht="18" customHeight="1" spans="1:19">
      <c r="A14" s="31">
        <v>6</v>
      </c>
      <c r="B14" s="31" t="s">
        <v>38</v>
      </c>
      <c r="C14" s="31" t="s">
        <v>18</v>
      </c>
      <c r="D14" s="31"/>
      <c r="E14" s="31" t="s">
        <v>39</v>
      </c>
      <c r="F14" s="31">
        <v>13</v>
      </c>
      <c r="G14" s="31">
        <v>2</v>
      </c>
      <c r="H14" s="31">
        <f t="shared" si="0"/>
        <v>15</v>
      </c>
      <c r="I14" s="31" t="s">
        <v>20</v>
      </c>
      <c r="J14" s="31"/>
      <c r="K14" s="31"/>
      <c r="L14" s="31" t="s">
        <v>28</v>
      </c>
      <c r="M14" s="31"/>
      <c r="N14" s="31"/>
      <c r="O14" s="31"/>
      <c r="P14" s="31"/>
      <c r="Q14" s="31"/>
      <c r="R14" s="31"/>
      <c r="S14" s="31"/>
    </row>
    <row r="15" ht="18" customHeight="1" spans="1:19">
      <c r="A15" s="31">
        <v>7</v>
      </c>
      <c r="B15" s="31" t="s">
        <v>40</v>
      </c>
      <c r="C15" s="31" t="s">
        <v>26</v>
      </c>
      <c r="D15" s="31"/>
      <c r="E15" s="31" t="s">
        <v>27</v>
      </c>
      <c r="F15" s="31">
        <v>11</v>
      </c>
      <c r="G15" s="31"/>
      <c r="H15" s="31">
        <f t="shared" si="0"/>
        <v>11</v>
      </c>
      <c r="I15" s="31" t="s">
        <v>20</v>
      </c>
      <c r="J15" s="31"/>
      <c r="K15" s="31"/>
      <c r="L15" s="31" t="s">
        <v>28</v>
      </c>
      <c r="M15" s="31"/>
      <c r="N15" s="31"/>
      <c r="O15" s="31"/>
      <c r="P15" s="31"/>
      <c r="Q15" s="31"/>
      <c r="R15" s="31"/>
      <c r="S15" s="31"/>
    </row>
    <row r="16" ht="18" customHeight="1" spans="1:19">
      <c r="A16" s="31">
        <v>8</v>
      </c>
      <c r="B16" s="31" t="s">
        <v>41</v>
      </c>
      <c r="C16" s="31" t="s">
        <v>42</v>
      </c>
      <c r="D16" s="31"/>
      <c r="E16" s="31" t="s">
        <v>43</v>
      </c>
      <c r="F16" s="31">
        <v>2</v>
      </c>
      <c r="G16" s="31"/>
      <c r="H16" s="31">
        <f t="shared" si="0"/>
        <v>2</v>
      </c>
      <c r="I16" s="31" t="s">
        <v>20</v>
      </c>
      <c r="J16" s="31"/>
      <c r="K16" s="31"/>
      <c r="L16" s="31" t="s">
        <v>44</v>
      </c>
      <c r="M16" s="31"/>
      <c r="N16" s="31"/>
      <c r="O16" s="31"/>
      <c r="P16" s="31"/>
      <c r="Q16" s="31"/>
      <c r="R16" s="31"/>
      <c r="S16" s="31"/>
    </row>
    <row r="17" ht="18" customHeight="1" spans="1:19">
      <c r="A17" s="31">
        <v>9</v>
      </c>
      <c r="B17" s="31" t="s">
        <v>45</v>
      </c>
      <c r="C17" s="31" t="s">
        <v>46</v>
      </c>
      <c r="D17" s="31"/>
      <c r="E17" s="31" t="s">
        <v>47</v>
      </c>
      <c r="F17" s="31">
        <v>17</v>
      </c>
      <c r="G17" s="31"/>
      <c r="H17" s="31">
        <f t="shared" si="0"/>
        <v>17</v>
      </c>
      <c r="I17" s="31" t="s">
        <v>20</v>
      </c>
      <c r="J17" s="31"/>
      <c r="K17" s="31"/>
      <c r="L17" s="31" t="s">
        <v>48</v>
      </c>
      <c r="M17" s="31"/>
      <c r="N17" s="31"/>
      <c r="O17" s="31"/>
      <c r="P17" s="31"/>
      <c r="Q17" s="31"/>
      <c r="R17" s="31"/>
      <c r="S17" s="31"/>
    </row>
    <row r="18" ht="18" customHeight="1" spans="1:19">
      <c r="A18" s="31">
        <v>10</v>
      </c>
      <c r="B18" s="31" t="s">
        <v>49</v>
      </c>
      <c r="C18" s="31" t="s">
        <v>37</v>
      </c>
      <c r="D18" s="31"/>
      <c r="E18" s="31" t="s">
        <v>50</v>
      </c>
      <c r="F18" s="31">
        <v>14</v>
      </c>
      <c r="G18" s="31"/>
      <c r="H18" s="31">
        <f t="shared" si="0"/>
        <v>14</v>
      </c>
      <c r="I18" s="31" t="s">
        <v>20</v>
      </c>
      <c r="J18" s="31"/>
      <c r="K18" s="31"/>
      <c r="L18" s="31" t="s">
        <v>48</v>
      </c>
      <c r="M18" s="31"/>
      <c r="N18" s="31"/>
      <c r="O18" s="31"/>
      <c r="P18" s="31"/>
      <c r="Q18" s="31"/>
      <c r="R18" s="31"/>
      <c r="S18" s="31"/>
    </row>
    <row r="19" ht="18" customHeight="1" spans="1:19">
      <c r="A19" s="31">
        <v>11</v>
      </c>
      <c r="B19" s="31" t="s">
        <v>51</v>
      </c>
      <c r="C19" s="31" t="s">
        <v>46</v>
      </c>
      <c r="D19" s="31"/>
      <c r="E19" s="31" t="s">
        <v>47</v>
      </c>
      <c r="F19" s="31">
        <v>14</v>
      </c>
      <c r="G19" s="31"/>
      <c r="H19" s="31">
        <f t="shared" si="0"/>
        <v>14</v>
      </c>
      <c r="I19" s="31" t="s">
        <v>20</v>
      </c>
      <c r="J19" s="31"/>
      <c r="K19" s="31"/>
      <c r="L19" s="31" t="s">
        <v>48</v>
      </c>
      <c r="M19" s="31"/>
      <c r="N19" s="31"/>
      <c r="O19" s="31"/>
      <c r="P19" s="31"/>
      <c r="Q19" s="31"/>
      <c r="R19" s="31"/>
      <c r="S19" s="31"/>
    </row>
    <row r="20" ht="18" customHeight="1" spans="1:19">
      <c r="A20" s="31">
        <v>12</v>
      </c>
      <c r="B20" s="31" t="s">
        <v>52</v>
      </c>
      <c r="C20" s="31" t="s">
        <v>37</v>
      </c>
      <c r="D20" s="31"/>
      <c r="E20" s="31" t="s">
        <v>50</v>
      </c>
      <c r="F20" s="31">
        <v>13</v>
      </c>
      <c r="G20" s="31"/>
      <c r="H20" s="31">
        <f t="shared" si="0"/>
        <v>13</v>
      </c>
      <c r="I20" s="31" t="s">
        <v>20</v>
      </c>
      <c r="J20" s="31"/>
      <c r="K20" s="31"/>
      <c r="L20" s="31" t="s">
        <v>48</v>
      </c>
      <c r="M20" s="31"/>
      <c r="N20" s="31"/>
      <c r="O20" s="31"/>
      <c r="P20" s="31"/>
      <c r="Q20" s="31"/>
      <c r="R20" s="31"/>
      <c r="S20" s="31"/>
    </row>
    <row r="21" ht="18" customHeight="1" spans="1:19">
      <c r="A21" s="31" t="s">
        <v>53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ht="18" customHeight="1" spans="1:19">
      <c r="A22" s="31">
        <v>13</v>
      </c>
      <c r="B22" s="31" t="s">
        <v>54</v>
      </c>
      <c r="C22" s="31" t="s">
        <v>55</v>
      </c>
      <c r="D22" s="31" t="s">
        <v>56</v>
      </c>
      <c r="E22" s="31" t="s">
        <v>57</v>
      </c>
      <c r="F22" s="31">
        <v>6</v>
      </c>
      <c r="G22" s="31">
        <v>5</v>
      </c>
      <c r="H22" s="31">
        <f>F22+G22</f>
        <v>11</v>
      </c>
      <c r="I22" s="31" t="s">
        <v>20</v>
      </c>
      <c r="J22" s="31"/>
      <c r="K22" s="31" t="s">
        <v>58</v>
      </c>
      <c r="L22" s="31" t="s">
        <v>59</v>
      </c>
      <c r="M22" s="31"/>
      <c r="N22" s="31"/>
      <c r="O22" s="31"/>
      <c r="P22" s="31"/>
      <c r="Q22" s="31"/>
      <c r="R22" s="31"/>
      <c r="S22" s="31"/>
    </row>
    <row r="23" ht="18" customHeight="1" spans="1:19">
      <c r="A23" s="31"/>
      <c r="B23" s="31" t="s">
        <v>60</v>
      </c>
      <c r="C23" s="31" t="s">
        <v>46</v>
      </c>
      <c r="D23" s="31" t="s">
        <v>61</v>
      </c>
      <c r="E23" s="31" t="s">
        <v>62</v>
      </c>
      <c r="F23" s="31"/>
      <c r="G23" s="31">
        <v>2</v>
      </c>
      <c r="H23" s="31">
        <f t="shared" ref="H23:H41" si="1">F23+G23</f>
        <v>2</v>
      </c>
      <c r="I23" s="31"/>
      <c r="J23" s="31"/>
      <c r="K23" s="31"/>
      <c r="L23" s="31" t="s">
        <v>63</v>
      </c>
      <c r="M23" s="31"/>
      <c r="N23" s="31"/>
      <c r="O23" s="31"/>
      <c r="P23" s="31"/>
      <c r="Q23" s="31"/>
      <c r="R23" s="31"/>
      <c r="S23" s="31"/>
    </row>
    <row r="24" ht="18" customHeight="1" spans="1:19">
      <c r="A24" s="31"/>
      <c r="B24" s="31" t="s">
        <v>64</v>
      </c>
      <c r="C24" s="31" t="s">
        <v>65</v>
      </c>
      <c r="D24" s="31" t="s">
        <v>56</v>
      </c>
      <c r="E24" s="31" t="s">
        <v>66</v>
      </c>
      <c r="F24" s="31"/>
      <c r="G24" s="31">
        <v>2</v>
      </c>
      <c r="H24" s="31">
        <f t="shared" si="1"/>
        <v>2</v>
      </c>
      <c r="I24" s="31"/>
      <c r="J24" s="31"/>
      <c r="K24" s="31"/>
      <c r="L24" s="31" t="s">
        <v>67</v>
      </c>
      <c r="M24" s="31"/>
      <c r="N24" s="31"/>
      <c r="O24" s="31"/>
      <c r="P24" s="31"/>
      <c r="Q24" s="31"/>
      <c r="R24" s="31"/>
      <c r="S24" s="31"/>
    </row>
    <row r="25" ht="18" customHeight="1" spans="1:19">
      <c r="A25" s="31">
        <v>14</v>
      </c>
      <c r="B25" s="31" t="s">
        <v>68</v>
      </c>
      <c r="C25" s="31" t="s">
        <v>69</v>
      </c>
      <c r="D25" s="31" t="s">
        <v>70</v>
      </c>
      <c r="E25" s="31" t="s">
        <v>71</v>
      </c>
      <c r="F25" s="31">
        <v>2</v>
      </c>
      <c r="G25" s="31"/>
      <c r="H25" s="31">
        <f t="shared" si="1"/>
        <v>2</v>
      </c>
      <c r="I25" s="31" t="s">
        <v>20</v>
      </c>
      <c r="J25" s="31"/>
      <c r="K25" s="31"/>
      <c r="L25" s="31" t="s">
        <v>67</v>
      </c>
      <c r="M25" s="31"/>
      <c r="N25" s="31"/>
      <c r="O25" s="31"/>
      <c r="P25" s="31"/>
      <c r="Q25" s="31"/>
      <c r="R25" s="31"/>
      <c r="S25" s="31"/>
    </row>
    <row r="26" ht="18" customHeight="1" spans="1:19">
      <c r="A26" s="31">
        <v>15</v>
      </c>
      <c r="B26" s="31" t="s">
        <v>72</v>
      </c>
      <c r="C26" s="31" t="s">
        <v>73</v>
      </c>
      <c r="D26" s="31" t="s">
        <v>74</v>
      </c>
      <c r="E26" s="31" t="s">
        <v>71</v>
      </c>
      <c r="F26" s="31">
        <v>1</v>
      </c>
      <c r="G26" s="31">
        <v>10</v>
      </c>
      <c r="H26" s="31">
        <f t="shared" si="1"/>
        <v>11</v>
      </c>
      <c r="I26" s="31" t="s">
        <v>20</v>
      </c>
      <c r="J26" s="31"/>
      <c r="K26" s="31" t="s">
        <v>58</v>
      </c>
      <c r="L26" s="31" t="s">
        <v>75</v>
      </c>
      <c r="M26" s="31"/>
      <c r="N26" s="31"/>
      <c r="O26" s="31"/>
      <c r="P26" s="31"/>
      <c r="Q26" s="31"/>
      <c r="R26" s="31"/>
      <c r="S26" s="31"/>
    </row>
    <row r="27" ht="18" customHeight="1" spans="1:19">
      <c r="A27" s="31">
        <v>16</v>
      </c>
      <c r="B27" s="31" t="s">
        <v>76</v>
      </c>
      <c r="C27" s="31" t="s">
        <v>77</v>
      </c>
      <c r="D27" s="31" t="s">
        <v>78</v>
      </c>
      <c r="E27" s="31" t="s">
        <v>79</v>
      </c>
      <c r="F27" s="31">
        <v>6</v>
      </c>
      <c r="G27" s="31"/>
      <c r="H27" s="31">
        <f t="shared" si="1"/>
        <v>6</v>
      </c>
      <c r="I27" s="31" t="s">
        <v>20</v>
      </c>
      <c r="J27" s="31"/>
      <c r="K27" s="31"/>
      <c r="L27" s="31" t="s">
        <v>80</v>
      </c>
      <c r="M27" s="31"/>
      <c r="N27" s="31"/>
      <c r="O27" s="31"/>
      <c r="P27" s="31"/>
      <c r="Q27" s="31"/>
      <c r="R27" s="31"/>
      <c r="S27" s="31"/>
    </row>
    <row r="28" ht="18" customHeight="1" spans="1:19">
      <c r="A28" s="31">
        <v>17</v>
      </c>
      <c r="B28" s="31" t="s">
        <v>81</v>
      </c>
      <c r="C28" s="31" t="s">
        <v>82</v>
      </c>
      <c r="D28" s="31" t="s">
        <v>83</v>
      </c>
      <c r="E28" s="31" t="s">
        <v>84</v>
      </c>
      <c r="F28" s="31">
        <v>45</v>
      </c>
      <c r="G28" s="31">
        <v>15</v>
      </c>
      <c r="H28" s="31">
        <f t="shared" si="1"/>
        <v>60</v>
      </c>
      <c r="I28" s="31" t="s">
        <v>20</v>
      </c>
      <c r="J28" s="31"/>
      <c r="K28" s="31" t="s">
        <v>58</v>
      </c>
      <c r="L28" s="31" t="s">
        <v>85</v>
      </c>
      <c r="M28" s="31"/>
      <c r="N28" s="31"/>
      <c r="O28" s="31"/>
      <c r="P28" s="31"/>
      <c r="Q28" s="31"/>
      <c r="R28" s="31"/>
      <c r="S28" s="31"/>
    </row>
    <row r="29" ht="18" customHeight="1" spans="1:19">
      <c r="A29" s="31">
        <v>18</v>
      </c>
      <c r="B29" s="31" t="s">
        <v>86</v>
      </c>
      <c r="C29" s="31" t="s">
        <v>87</v>
      </c>
      <c r="D29" s="31" t="s">
        <v>78</v>
      </c>
      <c r="E29" s="31" t="s">
        <v>19</v>
      </c>
      <c r="F29" s="31">
        <v>22</v>
      </c>
      <c r="G29" s="31"/>
      <c r="H29" s="31">
        <f t="shared" si="1"/>
        <v>22</v>
      </c>
      <c r="I29" s="31" t="s">
        <v>20</v>
      </c>
      <c r="J29" s="31"/>
      <c r="K29" s="31"/>
      <c r="L29" s="31" t="s">
        <v>80</v>
      </c>
      <c r="M29" s="31"/>
      <c r="N29" s="31"/>
      <c r="O29" s="31"/>
      <c r="P29" s="31"/>
      <c r="Q29" s="31"/>
      <c r="R29" s="31"/>
      <c r="S29" s="31"/>
    </row>
    <row r="30" ht="18" customHeight="1" spans="1:19">
      <c r="A30" s="31">
        <v>19</v>
      </c>
      <c r="B30" s="31" t="s">
        <v>88</v>
      </c>
      <c r="C30" s="31" t="s">
        <v>18</v>
      </c>
      <c r="D30" s="31" t="s">
        <v>89</v>
      </c>
      <c r="E30" s="31" t="s">
        <v>90</v>
      </c>
      <c r="F30" s="31">
        <v>12</v>
      </c>
      <c r="G30" s="31">
        <v>10</v>
      </c>
      <c r="H30" s="31">
        <f t="shared" si="1"/>
        <v>22</v>
      </c>
      <c r="I30" s="31" t="s">
        <v>20</v>
      </c>
      <c r="J30" s="31"/>
      <c r="K30" s="31"/>
      <c r="L30" s="31" t="s">
        <v>80</v>
      </c>
      <c r="M30" s="31"/>
      <c r="N30" s="31"/>
      <c r="O30" s="31"/>
      <c r="P30" s="31"/>
      <c r="Q30" s="31"/>
      <c r="R30" s="31"/>
      <c r="S30" s="31"/>
    </row>
    <row r="31" ht="18" customHeight="1" spans="1:19">
      <c r="A31" s="31">
        <v>20</v>
      </c>
      <c r="B31" s="31" t="s">
        <v>91</v>
      </c>
      <c r="C31" s="31" t="s">
        <v>92</v>
      </c>
      <c r="D31" s="31" t="s">
        <v>93</v>
      </c>
      <c r="E31" s="31" t="s">
        <v>90</v>
      </c>
      <c r="F31" s="31">
        <v>6</v>
      </c>
      <c r="G31" s="31"/>
      <c r="H31" s="31">
        <f t="shared" si="1"/>
        <v>6</v>
      </c>
      <c r="I31" s="31" t="s">
        <v>20</v>
      </c>
      <c r="J31" s="31"/>
      <c r="K31" s="31"/>
      <c r="L31" s="31" t="s">
        <v>80</v>
      </c>
      <c r="M31" s="31"/>
      <c r="N31" s="31"/>
      <c r="O31" s="31"/>
      <c r="P31" s="31"/>
      <c r="Q31" s="31"/>
      <c r="R31" s="31"/>
      <c r="S31" s="31"/>
    </row>
    <row r="32" ht="18" customHeight="1" spans="1:19">
      <c r="A32" s="31">
        <v>21</v>
      </c>
      <c r="B32" s="31" t="s">
        <v>94</v>
      </c>
      <c r="C32" s="31" t="s">
        <v>82</v>
      </c>
      <c r="D32" s="31" t="s">
        <v>78</v>
      </c>
      <c r="E32" s="31" t="s">
        <v>19</v>
      </c>
      <c r="F32" s="31">
        <v>16</v>
      </c>
      <c r="G32" s="31"/>
      <c r="H32" s="31">
        <f t="shared" si="1"/>
        <v>16</v>
      </c>
      <c r="I32" s="31" t="s">
        <v>20</v>
      </c>
      <c r="J32" s="31"/>
      <c r="K32" s="31"/>
      <c r="L32" s="31" t="s">
        <v>75</v>
      </c>
      <c r="M32" s="31"/>
      <c r="N32" s="31"/>
      <c r="O32" s="31"/>
      <c r="P32" s="31"/>
      <c r="Q32" s="31"/>
      <c r="R32" s="31"/>
      <c r="S32" s="31"/>
    </row>
    <row r="33" ht="18" customHeight="1" spans="1:19">
      <c r="A33" s="31">
        <v>22</v>
      </c>
      <c r="B33" s="31" t="s">
        <v>95</v>
      </c>
      <c r="C33" s="31" t="s">
        <v>96</v>
      </c>
      <c r="D33" s="31" t="s">
        <v>93</v>
      </c>
      <c r="E33" s="31" t="s">
        <v>90</v>
      </c>
      <c r="F33" s="31">
        <v>51</v>
      </c>
      <c r="G33" s="31"/>
      <c r="H33" s="31">
        <f t="shared" si="1"/>
        <v>51</v>
      </c>
      <c r="I33" s="31" t="s">
        <v>20</v>
      </c>
      <c r="J33" s="31"/>
      <c r="K33" s="31"/>
      <c r="L33" s="31" t="s">
        <v>80</v>
      </c>
      <c r="M33" s="31"/>
      <c r="N33" s="31"/>
      <c r="O33" s="31"/>
      <c r="P33" s="31"/>
      <c r="Q33" s="31"/>
      <c r="R33" s="31"/>
      <c r="S33" s="31"/>
    </row>
    <row r="34" ht="18" customHeight="1" spans="1:19">
      <c r="A34" s="31">
        <v>23</v>
      </c>
      <c r="B34" s="31" t="s">
        <v>97</v>
      </c>
      <c r="C34" s="31" t="s">
        <v>87</v>
      </c>
      <c r="D34" s="31" t="s">
        <v>98</v>
      </c>
      <c r="E34" s="31" t="s">
        <v>30</v>
      </c>
      <c r="F34" s="31">
        <v>9</v>
      </c>
      <c r="G34" s="31">
        <v>2</v>
      </c>
      <c r="H34" s="31">
        <f t="shared" si="1"/>
        <v>11</v>
      </c>
      <c r="I34" s="31" t="s">
        <v>20</v>
      </c>
      <c r="J34" s="31"/>
      <c r="K34" s="31"/>
      <c r="L34" s="31" t="s">
        <v>99</v>
      </c>
      <c r="M34" s="31"/>
      <c r="N34" s="31"/>
      <c r="O34" s="31"/>
      <c r="P34" s="31"/>
      <c r="Q34" s="31"/>
      <c r="R34" s="31"/>
      <c r="S34" s="31"/>
    </row>
    <row r="35" ht="18" customHeight="1" spans="1:19">
      <c r="A35" s="31">
        <v>24</v>
      </c>
      <c r="B35" s="31" t="s">
        <v>100</v>
      </c>
      <c r="C35" s="31" t="s">
        <v>96</v>
      </c>
      <c r="D35" s="31" t="s">
        <v>78</v>
      </c>
      <c r="E35" s="31" t="s">
        <v>71</v>
      </c>
      <c r="F35" s="31">
        <v>116</v>
      </c>
      <c r="G35" s="31">
        <v>10</v>
      </c>
      <c r="H35" s="31">
        <f t="shared" si="1"/>
        <v>126</v>
      </c>
      <c r="I35" s="31" t="s">
        <v>20</v>
      </c>
      <c r="J35" s="31"/>
      <c r="K35" s="31"/>
      <c r="L35" s="31" t="s">
        <v>99</v>
      </c>
      <c r="M35" s="31"/>
      <c r="N35" s="31"/>
      <c r="O35" s="31"/>
      <c r="P35" s="31"/>
      <c r="Q35" s="31"/>
      <c r="R35" s="31"/>
      <c r="S35" s="31"/>
    </row>
    <row r="36" ht="18" customHeight="1" spans="1:19">
      <c r="A36" s="31">
        <v>25</v>
      </c>
      <c r="B36" s="31" t="s">
        <v>101</v>
      </c>
      <c r="C36" s="31" t="s">
        <v>18</v>
      </c>
      <c r="D36" s="31" t="s">
        <v>89</v>
      </c>
      <c r="E36" s="31" t="s">
        <v>71</v>
      </c>
      <c r="F36" s="31">
        <v>15</v>
      </c>
      <c r="G36" s="31"/>
      <c r="H36" s="31">
        <f t="shared" si="1"/>
        <v>15</v>
      </c>
      <c r="I36" s="31" t="s">
        <v>20</v>
      </c>
      <c r="J36" s="31"/>
      <c r="K36" s="31"/>
      <c r="L36" s="31" t="s">
        <v>99</v>
      </c>
      <c r="M36" s="31"/>
      <c r="N36" s="31"/>
      <c r="O36" s="31"/>
      <c r="P36" s="31"/>
      <c r="Q36" s="31"/>
      <c r="R36" s="31"/>
      <c r="S36" s="31"/>
    </row>
    <row r="37" ht="18" customHeight="1" spans="1:19">
      <c r="A37" s="31">
        <v>26</v>
      </c>
      <c r="B37" s="31" t="s">
        <v>102</v>
      </c>
      <c r="C37" s="31" t="s">
        <v>18</v>
      </c>
      <c r="D37" s="31" t="s">
        <v>89</v>
      </c>
      <c r="E37" s="31" t="s">
        <v>71</v>
      </c>
      <c r="F37" s="31">
        <v>25</v>
      </c>
      <c r="G37" s="31"/>
      <c r="H37" s="31">
        <f t="shared" si="1"/>
        <v>25</v>
      </c>
      <c r="I37" s="31" t="s">
        <v>20</v>
      </c>
      <c r="J37" s="31"/>
      <c r="K37" s="31"/>
      <c r="L37" s="31" t="s">
        <v>103</v>
      </c>
      <c r="M37" s="31"/>
      <c r="N37" s="31"/>
      <c r="O37" s="31"/>
      <c r="P37" s="31"/>
      <c r="Q37" s="31"/>
      <c r="R37" s="31"/>
      <c r="S37" s="31"/>
    </row>
    <row r="38" ht="18" customHeight="1" spans="1:19">
      <c r="A38" s="31">
        <v>27</v>
      </c>
      <c r="B38" s="31" t="s">
        <v>104</v>
      </c>
      <c r="C38" s="31" t="s">
        <v>18</v>
      </c>
      <c r="D38" s="31" t="s">
        <v>89</v>
      </c>
      <c r="E38" s="31" t="s">
        <v>71</v>
      </c>
      <c r="F38" s="31">
        <v>28</v>
      </c>
      <c r="G38" s="31"/>
      <c r="H38" s="31">
        <f t="shared" si="1"/>
        <v>28</v>
      </c>
      <c r="I38" s="31" t="s">
        <v>20</v>
      </c>
      <c r="J38" s="31"/>
      <c r="K38" s="31"/>
      <c r="L38" s="31" t="s">
        <v>103</v>
      </c>
      <c r="M38" s="31"/>
      <c r="N38" s="31"/>
      <c r="O38" s="31"/>
      <c r="P38" s="31"/>
      <c r="Q38" s="31"/>
      <c r="R38" s="31"/>
      <c r="S38" s="31"/>
    </row>
    <row r="39" ht="18" customHeight="1" spans="1:19">
      <c r="A39" s="31">
        <v>28</v>
      </c>
      <c r="B39" s="31" t="s">
        <v>105</v>
      </c>
      <c r="C39" s="31" t="s">
        <v>18</v>
      </c>
      <c r="D39" s="31" t="s">
        <v>89</v>
      </c>
      <c r="E39" s="31" t="s">
        <v>71</v>
      </c>
      <c r="F39" s="31">
        <v>27</v>
      </c>
      <c r="G39" s="31"/>
      <c r="H39" s="31">
        <f t="shared" si="1"/>
        <v>27</v>
      </c>
      <c r="I39" s="31" t="s">
        <v>20</v>
      </c>
      <c r="J39" s="31"/>
      <c r="K39" s="31"/>
      <c r="L39" s="31" t="s">
        <v>103</v>
      </c>
      <c r="M39" s="31"/>
      <c r="N39" s="31"/>
      <c r="O39" s="31"/>
      <c r="P39" s="31"/>
      <c r="Q39" s="31"/>
      <c r="R39" s="31"/>
      <c r="S39" s="31"/>
    </row>
    <row r="40" ht="18" customHeight="1" spans="1:19">
      <c r="A40" s="31">
        <v>29</v>
      </c>
      <c r="B40" s="31" t="s">
        <v>106</v>
      </c>
      <c r="C40" s="31" t="s">
        <v>18</v>
      </c>
      <c r="D40" s="31" t="s">
        <v>89</v>
      </c>
      <c r="E40" s="31" t="s">
        <v>71</v>
      </c>
      <c r="F40" s="31">
        <v>31</v>
      </c>
      <c r="G40" s="31"/>
      <c r="H40" s="31">
        <f t="shared" si="1"/>
        <v>31</v>
      </c>
      <c r="I40" s="31" t="s">
        <v>20</v>
      </c>
      <c r="J40" s="31"/>
      <c r="K40" s="31"/>
      <c r="L40" s="31" t="s">
        <v>103</v>
      </c>
      <c r="M40" s="31"/>
      <c r="N40" s="31"/>
      <c r="O40" s="31"/>
      <c r="P40" s="31"/>
      <c r="Q40" s="31"/>
      <c r="R40" s="31"/>
      <c r="S40" s="31"/>
    </row>
    <row r="41" ht="18" customHeight="1" spans="1:19">
      <c r="A41" s="31">
        <v>30</v>
      </c>
      <c r="B41" s="31" t="s">
        <v>107</v>
      </c>
      <c r="C41" s="31" t="s">
        <v>18</v>
      </c>
      <c r="D41" s="31" t="s">
        <v>89</v>
      </c>
      <c r="E41" s="31" t="s">
        <v>30</v>
      </c>
      <c r="F41" s="31">
        <v>48</v>
      </c>
      <c r="G41" s="31"/>
      <c r="H41" s="31">
        <f t="shared" si="1"/>
        <v>48</v>
      </c>
      <c r="I41" s="31" t="s">
        <v>20</v>
      </c>
      <c r="J41" s="31"/>
      <c r="K41" s="31"/>
      <c r="L41" s="31" t="s">
        <v>103</v>
      </c>
      <c r="M41" s="31"/>
      <c r="N41" s="31"/>
      <c r="O41" s="31"/>
      <c r="P41" s="31"/>
      <c r="Q41" s="31"/>
      <c r="R41" s="31"/>
      <c r="S41" s="31"/>
    </row>
    <row r="42" ht="18" customHeight="1" spans="1:19">
      <c r="A42" s="31" t="s">
        <v>108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ht="18" customHeight="1" spans="1:19">
      <c r="A43" s="31">
        <v>31</v>
      </c>
      <c r="B43" s="31" t="s">
        <v>109</v>
      </c>
      <c r="C43" s="31" t="s">
        <v>110</v>
      </c>
      <c r="D43" s="31"/>
      <c r="E43" s="31" t="s">
        <v>43</v>
      </c>
      <c r="F43" s="31">
        <v>3</v>
      </c>
      <c r="G43" s="31">
        <v>3</v>
      </c>
      <c r="H43" s="31">
        <f t="shared" ref="H43:H49" si="2">F43+G43</f>
        <v>6</v>
      </c>
      <c r="I43" s="31" t="s">
        <v>20</v>
      </c>
      <c r="J43" s="31"/>
      <c r="K43" s="31"/>
      <c r="L43" s="31" t="s">
        <v>111</v>
      </c>
      <c r="M43" s="31"/>
      <c r="N43" s="31"/>
      <c r="O43" s="31"/>
      <c r="P43" s="31"/>
      <c r="Q43" s="31"/>
      <c r="R43" s="31"/>
      <c r="S43" s="31"/>
    </row>
    <row r="44" ht="18" customHeight="1" spans="1:19">
      <c r="A44" s="31"/>
      <c r="B44" s="31" t="s">
        <v>112</v>
      </c>
      <c r="C44" s="31" t="s">
        <v>113</v>
      </c>
      <c r="D44" s="31"/>
      <c r="E44" s="31" t="s">
        <v>43</v>
      </c>
      <c r="F44" s="31"/>
      <c r="G44" s="31">
        <v>2</v>
      </c>
      <c r="H44" s="31">
        <f t="shared" si="2"/>
        <v>2</v>
      </c>
      <c r="I44" s="31"/>
      <c r="J44" s="31"/>
      <c r="K44" s="31"/>
      <c r="L44" s="31" t="s">
        <v>114</v>
      </c>
      <c r="M44" s="31"/>
      <c r="N44" s="31"/>
      <c r="O44" s="31"/>
      <c r="P44" s="31"/>
      <c r="Q44" s="31"/>
      <c r="R44" s="31"/>
      <c r="S44" s="31"/>
    </row>
    <row r="45" ht="18" customHeight="1" spans="1:19">
      <c r="A45" s="31">
        <v>32</v>
      </c>
      <c r="B45" s="31" t="s">
        <v>115</v>
      </c>
      <c r="C45" s="31" t="s">
        <v>116</v>
      </c>
      <c r="D45" s="31" t="s">
        <v>78</v>
      </c>
      <c r="E45" s="31" t="s">
        <v>90</v>
      </c>
      <c r="F45" s="31">
        <v>9</v>
      </c>
      <c r="G45" s="31">
        <v>2</v>
      </c>
      <c r="H45" s="31">
        <f t="shared" si="2"/>
        <v>11</v>
      </c>
      <c r="I45" s="31" t="s">
        <v>20</v>
      </c>
      <c r="J45" s="31"/>
      <c r="K45" s="31" t="s">
        <v>58</v>
      </c>
      <c r="L45" s="31" t="s">
        <v>117</v>
      </c>
      <c r="M45" s="31"/>
      <c r="N45" s="31"/>
      <c r="O45" s="31"/>
      <c r="P45" s="31"/>
      <c r="Q45" s="31"/>
      <c r="R45" s="31"/>
      <c r="S45" s="31"/>
    </row>
    <row r="46" ht="18" customHeight="1" spans="1:19">
      <c r="A46" s="31">
        <v>33</v>
      </c>
      <c r="B46" s="31" t="s">
        <v>118</v>
      </c>
      <c r="C46" s="31" t="s">
        <v>119</v>
      </c>
      <c r="D46" s="31" t="s">
        <v>93</v>
      </c>
      <c r="E46" s="31" t="s">
        <v>120</v>
      </c>
      <c r="F46" s="31">
        <v>12</v>
      </c>
      <c r="G46" s="31"/>
      <c r="H46" s="31">
        <f t="shared" si="2"/>
        <v>12</v>
      </c>
      <c r="I46" s="31" t="s">
        <v>20</v>
      </c>
      <c r="J46" s="31"/>
      <c r="K46" s="31"/>
      <c r="L46" s="31" t="s">
        <v>117</v>
      </c>
      <c r="M46" s="31"/>
      <c r="N46" s="31"/>
      <c r="O46" s="31"/>
      <c r="P46" s="31"/>
      <c r="Q46" s="31"/>
      <c r="R46" s="31"/>
      <c r="S46" s="31"/>
    </row>
    <row r="47" ht="18" customHeight="1" spans="1:19">
      <c r="A47" s="31">
        <v>34</v>
      </c>
      <c r="B47" s="31" t="s">
        <v>121</v>
      </c>
      <c r="C47" s="31" t="s">
        <v>116</v>
      </c>
      <c r="D47" s="31" t="s">
        <v>78</v>
      </c>
      <c r="E47" s="31" t="s">
        <v>90</v>
      </c>
      <c r="F47" s="31">
        <v>8</v>
      </c>
      <c r="G47" s="31"/>
      <c r="H47" s="31">
        <f t="shared" si="2"/>
        <v>8</v>
      </c>
      <c r="I47" s="31" t="s">
        <v>20</v>
      </c>
      <c r="J47" s="31"/>
      <c r="K47" s="31" t="s">
        <v>58</v>
      </c>
      <c r="L47" s="31" t="s">
        <v>117</v>
      </c>
      <c r="M47" s="31"/>
      <c r="N47" s="31"/>
      <c r="O47" s="31"/>
      <c r="P47" s="31"/>
      <c r="Q47" s="31"/>
      <c r="R47" s="31"/>
      <c r="S47" s="31"/>
    </row>
    <row r="48" ht="18" customHeight="1" spans="1:19">
      <c r="A48" s="31">
        <v>35</v>
      </c>
      <c r="B48" s="31" t="s">
        <v>122</v>
      </c>
      <c r="C48" s="31" t="s">
        <v>119</v>
      </c>
      <c r="D48" s="31" t="s">
        <v>93</v>
      </c>
      <c r="E48" s="31" t="s">
        <v>120</v>
      </c>
      <c r="F48" s="31">
        <v>2</v>
      </c>
      <c r="G48" s="31"/>
      <c r="H48" s="31">
        <f t="shared" si="2"/>
        <v>2</v>
      </c>
      <c r="I48" s="31" t="s">
        <v>20</v>
      </c>
      <c r="J48" s="31"/>
      <c r="K48" s="31"/>
      <c r="L48" s="31" t="s">
        <v>117</v>
      </c>
      <c r="M48" s="31"/>
      <c r="N48" s="31"/>
      <c r="O48" s="31"/>
      <c r="P48" s="31"/>
      <c r="Q48" s="31"/>
      <c r="R48" s="31"/>
      <c r="S48" s="31"/>
    </row>
    <row r="49" ht="18" customHeight="1" spans="1:19">
      <c r="A49" s="31">
        <v>36</v>
      </c>
      <c r="B49" s="31" t="s">
        <v>123</v>
      </c>
      <c r="C49" s="31" t="s">
        <v>113</v>
      </c>
      <c r="D49" s="31" t="s">
        <v>93</v>
      </c>
      <c r="E49" s="31" t="s">
        <v>124</v>
      </c>
      <c r="F49" s="31">
        <v>5</v>
      </c>
      <c r="G49" s="31"/>
      <c r="H49" s="31">
        <f t="shared" si="2"/>
        <v>5</v>
      </c>
      <c r="I49" s="31" t="s">
        <v>20</v>
      </c>
      <c r="J49" s="31"/>
      <c r="K49" s="31"/>
      <c r="L49" s="31" t="s">
        <v>125</v>
      </c>
      <c r="M49" s="31"/>
      <c r="N49" s="31"/>
      <c r="O49" s="31"/>
      <c r="P49" s="31"/>
      <c r="Q49" s="31"/>
      <c r="R49" s="31"/>
      <c r="S49" s="31"/>
    </row>
    <row r="50" ht="18" customHeight="1" spans="1:19">
      <c r="A50" s="31">
        <v>37</v>
      </c>
      <c r="B50" s="31" t="s">
        <v>14</v>
      </c>
      <c r="C50" s="31"/>
      <c r="D50" s="31"/>
      <c r="E50" s="31"/>
      <c r="F50" s="31"/>
      <c r="G50" s="31"/>
      <c r="H50" s="31"/>
      <c r="I50" s="31"/>
      <c r="J50" s="31"/>
      <c r="K50" s="31"/>
      <c r="L50" s="33"/>
      <c r="M50" s="34"/>
      <c r="N50" s="34"/>
      <c r="O50" s="34"/>
      <c r="P50" s="34"/>
      <c r="Q50" s="34"/>
      <c r="R50" s="34"/>
      <c r="S50" s="35"/>
    </row>
  </sheetData>
  <mergeCells count="59">
    <mergeCell ref="A1:S1"/>
    <mergeCell ref="C2:E2"/>
    <mergeCell ref="F2:H2"/>
    <mergeCell ref="A6:S6"/>
    <mergeCell ref="L7:S7"/>
    <mergeCell ref="L8:S8"/>
    <mergeCell ref="L9:S9"/>
    <mergeCell ref="L10:S10"/>
    <mergeCell ref="L11:S11"/>
    <mergeCell ref="L12:S12"/>
    <mergeCell ref="L13:S13"/>
    <mergeCell ref="L14:S14"/>
    <mergeCell ref="L15:S15"/>
    <mergeCell ref="L16:S16"/>
    <mergeCell ref="L17:S17"/>
    <mergeCell ref="L18:S18"/>
    <mergeCell ref="L19:S19"/>
    <mergeCell ref="L20:S20"/>
    <mergeCell ref="A21:S21"/>
    <mergeCell ref="L22:S22"/>
    <mergeCell ref="L23:S23"/>
    <mergeCell ref="L24:S24"/>
    <mergeCell ref="L25:S25"/>
    <mergeCell ref="L26:S26"/>
    <mergeCell ref="L27:S27"/>
    <mergeCell ref="L28:S28"/>
    <mergeCell ref="L29:S29"/>
    <mergeCell ref="L30:S30"/>
    <mergeCell ref="L31:S31"/>
    <mergeCell ref="L32:S32"/>
    <mergeCell ref="L33:S33"/>
    <mergeCell ref="L34:S34"/>
    <mergeCell ref="L35:S35"/>
    <mergeCell ref="L36:S36"/>
    <mergeCell ref="L37:S37"/>
    <mergeCell ref="L38:S38"/>
    <mergeCell ref="L39:S39"/>
    <mergeCell ref="L40:S40"/>
    <mergeCell ref="L41:S41"/>
    <mergeCell ref="L43:S43"/>
    <mergeCell ref="L44:S44"/>
    <mergeCell ref="L45:S45"/>
    <mergeCell ref="L46:S46"/>
    <mergeCell ref="L47:S47"/>
    <mergeCell ref="L48:S48"/>
    <mergeCell ref="L49:S49"/>
    <mergeCell ref="L50:S50"/>
    <mergeCell ref="A2:A5"/>
    <mergeCell ref="B2:B5"/>
    <mergeCell ref="C3:C5"/>
    <mergeCell ref="D3:D4"/>
    <mergeCell ref="E3:E5"/>
    <mergeCell ref="F3:F5"/>
    <mergeCell ref="G3:G5"/>
    <mergeCell ref="H3:H5"/>
    <mergeCell ref="I2:I5"/>
    <mergeCell ref="J2:J5"/>
    <mergeCell ref="K2:K5"/>
    <mergeCell ref="L2:S5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8"/>
  <sheetViews>
    <sheetView workbookViewId="0">
      <selection activeCell="A1" sqref="A1:T1"/>
    </sheetView>
  </sheetViews>
  <sheetFormatPr defaultColWidth="9" defaultRowHeight="13.5"/>
  <cols>
    <col min="1" max="1" width="3.2212389380531" customWidth="1"/>
    <col min="2" max="2" width="11.6637168141593" customWidth="1"/>
    <col min="3" max="3" width="9" customWidth="1"/>
    <col min="4" max="4" width="4.7787610619469" customWidth="1"/>
    <col min="5" max="5" width="7.44247787610619" customWidth="1"/>
    <col min="6" max="6" width="8.10619469026549" customWidth="1"/>
    <col min="7" max="7" width="2.89380530973451" customWidth="1"/>
    <col min="8" max="8" width="6" customWidth="1"/>
    <col min="9" max="9" width="4.5929203539823" customWidth="1"/>
    <col min="10" max="10" width="6" customWidth="1"/>
    <col min="11" max="11" width="4.55752212389381" customWidth="1"/>
    <col min="12" max="12" width="5.2212389380531" customWidth="1"/>
    <col min="13" max="13" width="5.11504424778761" customWidth="1"/>
    <col min="20" max="20" width="3.89380530973451" customWidth="1"/>
  </cols>
  <sheetData>
    <row r="1" ht="4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" customHeight="1" spans="1:20">
      <c r="A2" s="3" t="s">
        <v>126</v>
      </c>
      <c r="B2" s="3" t="s">
        <v>2</v>
      </c>
      <c r="C2" s="3" t="s">
        <v>3</v>
      </c>
      <c r="D2" s="3"/>
      <c r="E2" s="3"/>
      <c r="F2" s="3"/>
      <c r="G2" s="3"/>
      <c r="H2" s="4" t="s">
        <v>4</v>
      </c>
      <c r="I2" s="10"/>
      <c r="J2" s="11"/>
      <c r="K2" s="3" t="s">
        <v>5</v>
      </c>
      <c r="L2" s="3" t="s">
        <v>6</v>
      </c>
      <c r="M2" s="3" t="s">
        <v>127</v>
      </c>
      <c r="N2" s="24" t="s">
        <v>128</v>
      </c>
      <c r="O2" s="3"/>
      <c r="P2" s="3"/>
      <c r="Q2" s="3"/>
      <c r="R2" s="3"/>
      <c r="S2" s="3"/>
      <c r="T2" s="3"/>
    </row>
    <row r="3" ht="18" customHeight="1" spans="1:20">
      <c r="A3" s="3"/>
      <c r="B3" s="3"/>
      <c r="C3" s="3" t="s">
        <v>9</v>
      </c>
      <c r="D3" s="3" t="s">
        <v>10</v>
      </c>
      <c r="E3" s="3"/>
      <c r="F3" s="3" t="s">
        <v>11</v>
      </c>
      <c r="G3" s="3"/>
      <c r="H3" s="15" t="s">
        <v>12</v>
      </c>
      <c r="I3" s="15" t="s">
        <v>13</v>
      </c>
      <c r="J3" s="15" t="s">
        <v>14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ht="18" customHeight="1" spans="1:20">
      <c r="A4" s="3"/>
      <c r="B4" s="3"/>
      <c r="C4" s="3"/>
      <c r="D4" s="3"/>
      <c r="E4" s="3"/>
      <c r="F4" s="3"/>
      <c r="G4" s="3"/>
      <c r="H4" s="16"/>
      <c r="I4" s="16"/>
      <c r="J4" s="16"/>
      <c r="K4" s="3"/>
      <c r="L4" s="3"/>
      <c r="M4" s="3"/>
      <c r="N4" s="3"/>
      <c r="O4" s="3"/>
      <c r="P4" s="3"/>
      <c r="Q4" s="3"/>
      <c r="R4" s="3"/>
      <c r="S4" s="3"/>
      <c r="T4" s="3"/>
    </row>
    <row r="5" ht="18" customHeight="1" spans="1:20">
      <c r="A5" s="3"/>
      <c r="B5" s="3"/>
      <c r="C5" s="3"/>
      <c r="D5" s="4" t="s">
        <v>15</v>
      </c>
      <c r="E5" s="11"/>
      <c r="F5" s="3"/>
      <c r="G5" s="3"/>
      <c r="H5" s="17"/>
      <c r="I5" s="17"/>
      <c r="J5" s="17"/>
      <c r="K5" s="3"/>
      <c r="L5" s="3"/>
      <c r="M5" s="3"/>
      <c r="N5" s="3"/>
      <c r="O5" s="3"/>
      <c r="P5" s="3"/>
      <c r="Q5" s="3"/>
      <c r="R5" s="3"/>
      <c r="S5" s="3"/>
      <c r="T5" s="3"/>
    </row>
    <row r="6" ht="18" customHeight="1" spans="1:20">
      <c r="A6" s="3">
        <v>1</v>
      </c>
      <c r="B6" s="3" t="s">
        <v>129</v>
      </c>
      <c r="C6" s="3" t="s">
        <v>130</v>
      </c>
      <c r="D6" s="3" t="s">
        <v>78</v>
      </c>
      <c r="E6" s="3"/>
      <c r="F6" s="3" t="s">
        <v>24</v>
      </c>
      <c r="G6" s="3"/>
      <c r="H6" s="3">
        <v>11</v>
      </c>
      <c r="I6" s="3">
        <v>10</v>
      </c>
      <c r="J6" s="25">
        <f>H6+I6</f>
        <v>21</v>
      </c>
      <c r="K6" s="3" t="s">
        <v>20</v>
      </c>
      <c r="L6" s="26"/>
      <c r="M6" s="3"/>
      <c r="N6" s="3" t="s">
        <v>131</v>
      </c>
      <c r="O6" s="3"/>
      <c r="P6" s="3"/>
      <c r="Q6" s="3"/>
      <c r="R6" s="3"/>
      <c r="S6" s="3"/>
      <c r="T6" s="3"/>
    </row>
    <row r="7" ht="18" customHeight="1" spans="1:20">
      <c r="A7" s="3">
        <v>2</v>
      </c>
      <c r="B7" s="3" t="s">
        <v>132</v>
      </c>
      <c r="C7" s="3" t="s">
        <v>116</v>
      </c>
      <c r="D7" s="3" t="s">
        <v>89</v>
      </c>
      <c r="E7" s="3"/>
      <c r="F7" s="3" t="s">
        <v>120</v>
      </c>
      <c r="G7" s="3"/>
      <c r="H7" s="3">
        <v>8</v>
      </c>
      <c r="I7" s="3">
        <v>2</v>
      </c>
      <c r="J7" s="25">
        <f t="shared" ref="J7:J16" si="0">H7+I7</f>
        <v>10</v>
      </c>
      <c r="K7" s="3" t="s">
        <v>20</v>
      </c>
      <c r="L7" s="26"/>
      <c r="M7" s="3"/>
      <c r="N7" s="3" t="s">
        <v>131</v>
      </c>
      <c r="O7" s="3"/>
      <c r="P7" s="3"/>
      <c r="Q7" s="3"/>
      <c r="R7" s="3"/>
      <c r="S7" s="3"/>
      <c r="T7" s="3"/>
    </row>
    <row r="8" ht="18" customHeight="1" spans="1:20">
      <c r="A8" s="3">
        <v>3</v>
      </c>
      <c r="B8" s="3" t="s">
        <v>133</v>
      </c>
      <c r="C8" s="3" t="s">
        <v>134</v>
      </c>
      <c r="D8" s="7" t="s">
        <v>135</v>
      </c>
      <c r="E8" s="7"/>
      <c r="F8" s="3" t="s">
        <v>120</v>
      </c>
      <c r="G8" s="3"/>
      <c r="H8" s="3">
        <v>15</v>
      </c>
      <c r="I8" s="3">
        <v>2</v>
      </c>
      <c r="J8" s="25">
        <f t="shared" si="0"/>
        <v>17</v>
      </c>
      <c r="K8" s="3" t="s">
        <v>20</v>
      </c>
      <c r="L8" s="26"/>
      <c r="M8" s="3"/>
      <c r="N8" s="3" t="s">
        <v>136</v>
      </c>
      <c r="O8" s="3"/>
      <c r="P8" s="3"/>
      <c r="Q8" s="3"/>
      <c r="R8" s="3"/>
      <c r="S8" s="3"/>
      <c r="T8" s="3"/>
    </row>
    <row r="9" ht="18" customHeight="1" spans="1:20">
      <c r="A9" s="3">
        <v>4</v>
      </c>
      <c r="B9" s="3" t="s">
        <v>137</v>
      </c>
      <c r="C9" s="3" t="s">
        <v>134</v>
      </c>
      <c r="D9" s="7" t="s">
        <v>138</v>
      </c>
      <c r="E9" s="7"/>
      <c r="F9" s="3" t="s">
        <v>120</v>
      </c>
      <c r="G9" s="3"/>
      <c r="H9" s="3">
        <v>23</v>
      </c>
      <c r="I9" s="3"/>
      <c r="J9" s="25">
        <f t="shared" si="0"/>
        <v>23</v>
      </c>
      <c r="K9" s="3" t="s">
        <v>20</v>
      </c>
      <c r="L9" s="26"/>
      <c r="M9" s="3"/>
      <c r="N9" s="3" t="s">
        <v>131</v>
      </c>
      <c r="O9" s="3"/>
      <c r="P9" s="3"/>
      <c r="Q9" s="3"/>
      <c r="R9" s="3"/>
      <c r="S9" s="3"/>
      <c r="T9" s="3"/>
    </row>
    <row r="10" ht="18" customHeight="1" spans="1:20">
      <c r="A10" s="3">
        <v>5</v>
      </c>
      <c r="B10" s="3" t="s">
        <v>139</v>
      </c>
      <c r="C10" s="3">
        <v>4</v>
      </c>
      <c r="D10" s="3" t="s">
        <v>93</v>
      </c>
      <c r="E10" s="3"/>
      <c r="F10" s="3" t="s">
        <v>24</v>
      </c>
      <c r="G10" s="3"/>
      <c r="H10" s="3">
        <v>11</v>
      </c>
      <c r="I10" s="3">
        <v>5</v>
      </c>
      <c r="J10" s="25">
        <f t="shared" si="0"/>
        <v>16</v>
      </c>
      <c r="K10" s="3" t="s">
        <v>20</v>
      </c>
      <c r="L10" s="26"/>
      <c r="M10" s="3"/>
      <c r="N10" s="3" t="s">
        <v>140</v>
      </c>
      <c r="O10" s="3"/>
      <c r="P10" s="3"/>
      <c r="Q10" s="3"/>
      <c r="R10" s="3"/>
      <c r="S10" s="3"/>
      <c r="T10" s="3"/>
    </row>
    <row r="11" ht="18" customHeight="1" spans="1:20">
      <c r="A11" s="3">
        <v>6</v>
      </c>
      <c r="B11" s="3" t="s">
        <v>141</v>
      </c>
      <c r="C11" s="3">
        <v>3.5</v>
      </c>
      <c r="D11" s="7" t="s">
        <v>138</v>
      </c>
      <c r="E11" s="7"/>
      <c r="F11" s="3" t="s">
        <v>142</v>
      </c>
      <c r="G11" s="3"/>
      <c r="H11" s="3">
        <v>5</v>
      </c>
      <c r="I11" s="3">
        <v>16</v>
      </c>
      <c r="J11" s="25">
        <f t="shared" si="0"/>
        <v>21</v>
      </c>
      <c r="K11" s="3" t="s">
        <v>20</v>
      </c>
      <c r="L11" s="26"/>
      <c r="M11" s="3"/>
      <c r="N11" s="3" t="s">
        <v>140</v>
      </c>
      <c r="O11" s="3"/>
      <c r="P11" s="3"/>
      <c r="Q11" s="3"/>
      <c r="R11" s="3"/>
      <c r="S11" s="3"/>
      <c r="T11" s="3"/>
    </row>
    <row r="12" ht="18" customHeight="1" spans="1:20">
      <c r="A12" s="3">
        <v>7</v>
      </c>
      <c r="B12" s="3" t="s">
        <v>143</v>
      </c>
      <c r="C12" s="3" t="s">
        <v>134</v>
      </c>
      <c r="D12" s="3" t="s">
        <v>144</v>
      </c>
      <c r="E12" s="3"/>
      <c r="F12" s="3" t="s">
        <v>120</v>
      </c>
      <c r="G12" s="3"/>
      <c r="H12" s="3">
        <v>1</v>
      </c>
      <c r="I12" s="3">
        <v>3</v>
      </c>
      <c r="J12" s="25">
        <f t="shared" si="0"/>
        <v>4</v>
      </c>
      <c r="K12" s="3" t="s">
        <v>20</v>
      </c>
      <c r="L12" s="26"/>
      <c r="M12" s="3"/>
      <c r="N12" s="3" t="s">
        <v>145</v>
      </c>
      <c r="O12" s="3"/>
      <c r="P12" s="3"/>
      <c r="Q12" s="3"/>
      <c r="R12" s="3"/>
      <c r="S12" s="3"/>
      <c r="T12" s="3"/>
    </row>
    <row r="13" ht="18" customHeight="1" spans="1:20">
      <c r="A13" s="3">
        <v>8</v>
      </c>
      <c r="B13" s="3" t="s">
        <v>146</v>
      </c>
      <c r="C13" s="3" t="s">
        <v>119</v>
      </c>
      <c r="D13" s="3" t="s">
        <v>78</v>
      </c>
      <c r="E13" s="3"/>
      <c r="F13" s="3" t="s">
        <v>24</v>
      </c>
      <c r="G13" s="3"/>
      <c r="H13" s="3">
        <v>7</v>
      </c>
      <c r="I13" s="3">
        <v>3</v>
      </c>
      <c r="J13" s="25">
        <f t="shared" si="0"/>
        <v>10</v>
      </c>
      <c r="K13" s="3" t="s">
        <v>20</v>
      </c>
      <c r="L13" s="26"/>
      <c r="M13" s="3" t="s">
        <v>58</v>
      </c>
      <c r="N13" s="3" t="s">
        <v>136</v>
      </c>
      <c r="O13" s="3"/>
      <c r="P13" s="3"/>
      <c r="Q13" s="3"/>
      <c r="R13" s="3"/>
      <c r="S13" s="3"/>
      <c r="T13" s="3"/>
    </row>
    <row r="14" ht="18" customHeight="1" spans="1:20">
      <c r="A14" s="3">
        <v>9</v>
      </c>
      <c r="B14" s="3" t="s">
        <v>147</v>
      </c>
      <c r="C14" s="3" t="s">
        <v>148</v>
      </c>
      <c r="D14" s="3" t="s">
        <v>93</v>
      </c>
      <c r="E14" s="3"/>
      <c r="F14" s="3" t="s">
        <v>120</v>
      </c>
      <c r="G14" s="3"/>
      <c r="H14" s="3">
        <v>51</v>
      </c>
      <c r="I14" s="3"/>
      <c r="J14" s="25">
        <f t="shared" si="0"/>
        <v>51</v>
      </c>
      <c r="K14" s="3" t="s">
        <v>20</v>
      </c>
      <c r="L14" s="26"/>
      <c r="M14" s="3"/>
      <c r="N14" s="3" t="s">
        <v>140</v>
      </c>
      <c r="O14" s="3"/>
      <c r="P14" s="3"/>
      <c r="Q14" s="3"/>
      <c r="R14" s="3"/>
      <c r="S14" s="3"/>
      <c r="T14" s="3"/>
    </row>
    <row r="15" ht="18" customHeight="1" spans="1:20">
      <c r="A15" s="3">
        <v>10</v>
      </c>
      <c r="B15" s="3" t="s">
        <v>149</v>
      </c>
      <c r="C15" s="3" t="s">
        <v>119</v>
      </c>
      <c r="D15" s="3" t="s">
        <v>78</v>
      </c>
      <c r="E15" s="3"/>
      <c r="F15" s="3" t="s">
        <v>24</v>
      </c>
      <c r="G15" s="3"/>
      <c r="H15" s="3">
        <v>7</v>
      </c>
      <c r="I15" s="3">
        <v>4</v>
      </c>
      <c r="J15" s="25">
        <f t="shared" si="0"/>
        <v>11</v>
      </c>
      <c r="K15" s="3" t="s">
        <v>20</v>
      </c>
      <c r="L15" s="26"/>
      <c r="M15" s="3" t="s">
        <v>58</v>
      </c>
      <c r="N15" s="3" t="s">
        <v>136</v>
      </c>
      <c r="O15" s="3"/>
      <c r="P15" s="3"/>
      <c r="Q15" s="3"/>
      <c r="R15" s="3"/>
      <c r="S15" s="3"/>
      <c r="T15" s="3"/>
    </row>
    <row r="16" ht="18" customHeight="1" spans="1:20">
      <c r="A16" s="3">
        <v>11</v>
      </c>
      <c r="B16" s="3" t="s">
        <v>150</v>
      </c>
      <c r="C16" s="3" t="s">
        <v>148</v>
      </c>
      <c r="D16" s="3" t="s">
        <v>93</v>
      </c>
      <c r="E16" s="3"/>
      <c r="F16" s="3" t="s">
        <v>120</v>
      </c>
      <c r="G16" s="3"/>
      <c r="H16" s="3">
        <v>74</v>
      </c>
      <c r="I16" s="3"/>
      <c r="J16" s="25">
        <f t="shared" si="0"/>
        <v>74</v>
      </c>
      <c r="K16" s="3" t="s">
        <v>20</v>
      </c>
      <c r="L16" s="26"/>
      <c r="M16" s="3"/>
      <c r="N16" s="3" t="s">
        <v>140</v>
      </c>
      <c r="O16" s="3"/>
      <c r="P16" s="3"/>
      <c r="Q16" s="3"/>
      <c r="R16" s="3"/>
      <c r="S16" s="3"/>
      <c r="T16" s="3"/>
    </row>
    <row r="17" ht="18" customHeight="1" spans="1:20">
      <c r="A17" s="3" t="s">
        <v>151</v>
      </c>
      <c r="B17" s="3"/>
      <c r="C17" s="3"/>
      <c r="D17" s="3"/>
      <c r="E17" s="3"/>
      <c r="F17" s="3"/>
      <c r="G17" s="3"/>
      <c r="H17" s="3"/>
      <c r="I17" s="3"/>
      <c r="J17" s="25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ht="18" customHeight="1" spans="1:20">
      <c r="A18" s="3">
        <v>12</v>
      </c>
      <c r="B18" s="3" t="s">
        <v>152</v>
      </c>
      <c r="C18" s="3" t="s">
        <v>153</v>
      </c>
      <c r="D18" s="3"/>
      <c r="E18" s="7" t="s">
        <v>154</v>
      </c>
      <c r="F18" s="7" t="s">
        <v>155</v>
      </c>
      <c r="G18" s="7"/>
      <c r="H18" s="3">
        <v>52</v>
      </c>
      <c r="I18" s="3">
        <v>2</v>
      </c>
      <c r="J18" s="25">
        <f t="shared" ref="J18:J46" si="1">H18+I18</f>
        <v>54</v>
      </c>
      <c r="K18" s="3" t="s">
        <v>20</v>
      </c>
      <c r="L18" s="26"/>
      <c r="M18" s="3"/>
      <c r="N18" s="3" t="s">
        <v>156</v>
      </c>
      <c r="O18" s="3"/>
      <c r="P18" s="3"/>
      <c r="Q18" s="3"/>
      <c r="R18" s="3"/>
      <c r="S18" s="3"/>
      <c r="T18" s="3"/>
    </row>
    <row r="19" ht="18" customHeight="1" spans="1:20">
      <c r="A19" s="3">
        <v>13</v>
      </c>
      <c r="B19" s="3" t="s">
        <v>157</v>
      </c>
      <c r="C19" s="3" t="s">
        <v>134</v>
      </c>
      <c r="D19" s="3" t="s">
        <v>158</v>
      </c>
      <c r="E19" s="3" t="s">
        <v>159</v>
      </c>
      <c r="F19" s="3" t="s">
        <v>160</v>
      </c>
      <c r="G19" s="3"/>
      <c r="H19" s="3">
        <v>4</v>
      </c>
      <c r="I19" s="3">
        <v>2</v>
      </c>
      <c r="J19" s="25">
        <f t="shared" si="1"/>
        <v>6</v>
      </c>
      <c r="K19" s="3" t="s">
        <v>20</v>
      </c>
      <c r="L19" s="26"/>
      <c r="M19" s="3" t="s">
        <v>58</v>
      </c>
      <c r="N19" s="3" t="s">
        <v>156</v>
      </c>
      <c r="O19" s="3"/>
      <c r="P19" s="3"/>
      <c r="Q19" s="3"/>
      <c r="R19" s="3"/>
      <c r="S19" s="3"/>
      <c r="T19" s="3"/>
    </row>
    <row r="20" ht="18" customHeight="1" spans="1:20">
      <c r="A20" s="3">
        <v>14</v>
      </c>
      <c r="B20" s="3" t="s">
        <v>161</v>
      </c>
      <c r="C20" s="3" t="s">
        <v>153</v>
      </c>
      <c r="D20" s="3" t="s">
        <v>162</v>
      </c>
      <c r="E20" s="3" t="s">
        <v>163</v>
      </c>
      <c r="F20" s="3" t="s">
        <v>142</v>
      </c>
      <c r="G20" s="3"/>
      <c r="H20" s="3">
        <v>33</v>
      </c>
      <c r="I20" s="3">
        <v>7</v>
      </c>
      <c r="J20" s="25">
        <f t="shared" si="1"/>
        <v>40</v>
      </c>
      <c r="K20" s="3" t="s">
        <v>20</v>
      </c>
      <c r="L20" s="26"/>
      <c r="M20" s="3"/>
      <c r="N20" s="3" t="s">
        <v>164</v>
      </c>
      <c r="O20" s="3"/>
      <c r="P20" s="3"/>
      <c r="Q20" s="3"/>
      <c r="R20" s="3"/>
      <c r="S20" s="3"/>
      <c r="T20" s="3"/>
    </row>
    <row r="21" ht="18" customHeight="1" spans="1:20">
      <c r="A21" s="3">
        <v>15</v>
      </c>
      <c r="B21" s="3" t="s">
        <v>165</v>
      </c>
      <c r="C21" s="3" t="s">
        <v>134</v>
      </c>
      <c r="D21" s="3" t="s">
        <v>166</v>
      </c>
      <c r="E21" s="3" t="s">
        <v>167</v>
      </c>
      <c r="F21" s="3" t="s">
        <v>160</v>
      </c>
      <c r="G21" s="3"/>
      <c r="H21" s="3">
        <v>3</v>
      </c>
      <c r="I21" s="3">
        <v>2</v>
      </c>
      <c r="J21" s="25">
        <f t="shared" si="1"/>
        <v>5</v>
      </c>
      <c r="K21" s="3" t="s">
        <v>20</v>
      </c>
      <c r="L21" s="26"/>
      <c r="M21" s="3" t="s">
        <v>58</v>
      </c>
      <c r="N21" s="3" t="s">
        <v>156</v>
      </c>
      <c r="O21" s="3"/>
      <c r="P21" s="3"/>
      <c r="Q21" s="3"/>
      <c r="R21" s="3"/>
      <c r="S21" s="3"/>
      <c r="T21" s="3"/>
    </row>
    <row r="22" ht="18" customHeight="1" spans="1:20">
      <c r="A22" s="3">
        <v>16</v>
      </c>
      <c r="B22" s="3" t="s">
        <v>168</v>
      </c>
      <c r="C22" s="3" t="s">
        <v>148</v>
      </c>
      <c r="D22" s="3" t="s">
        <v>162</v>
      </c>
      <c r="E22" s="3" t="s">
        <v>163</v>
      </c>
      <c r="F22" s="3" t="s">
        <v>142</v>
      </c>
      <c r="G22" s="3"/>
      <c r="H22" s="3">
        <v>9</v>
      </c>
      <c r="I22" s="3">
        <v>6</v>
      </c>
      <c r="J22" s="25">
        <f t="shared" si="1"/>
        <v>15</v>
      </c>
      <c r="K22" s="3" t="s">
        <v>20</v>
      </c>
      <c r="L22" s="26"/>
      <c r="M22" s="3"/>
      <c r="N22" s="3" t="s">
        <v>156</v>
      </c>
      <c r="O22" s="3"/>
      <c r="P22" s="3"/>
      <c r="Q22" s="3"/>
      <c r="R22" s="3"/>
      <c r="S22" s="3"/>
      <c r="T22" s="3"/>
    </row>
    <row r="23" ht="18" customHeight="1" spans="1:20">
      <c r="A23" s="3">
        <v>17</v>
      </c>
      <c r="B23" s="3" t="s">
        <v>169</v>
      </c>
      <c r="C23" s="3" t="s">
        <v>170</v>
      </c>
      <c r="D23" s="3" t="s">
        <v>171</v>
      </c>
      <c r="E23" s="3" t="s">
        <v>172</v>
      </c>
      <c r="F23" s="3" t="s">
        <v>120</v>
      </c>
      <c r="G23" s="3"/>
      <c r="H23" s="3">
        <v>10</v>
      </c>
      <c r="I23" s="3">
        <v>3</v>
      </c>
      <c r="J23" s="25">
        <f t="shared" si="1"/>
        <v>13</v>
      </c>
      <c r="K23" s="3" t="s">
        <v>20</v>
      </c>
      <c r="L23" s="26"/>
      <c r="M23" s="3"/>
      <c r="N23" s="3" t="s">
        <v>173</v>
      </c>
      <c r="O23" s="3"/>
      <c r="P23" s="3"/>
      <c r="Q23" s="3"/>
      <c r="R23" s="3"/>
      <c r="S23" s="3"/>
      <c r="T23" s="3"/>
    </row>
    <row r="24" ht="18" customHeight="1" spans="1:20">
      <c r="A24" s="3">
        <v>18</v>
      </c>
      <c r="B24" s="3" t="s">
        <v>174</v>
      </c>
      <c r="C24" s="3" t="s">
        <v>175</v>
      </c>
      <c r="D24" s="3" t="s">
        <v>166</v>
      </c>
      <c r="E24" s="3" t="s">
        <v>176</v>
      </c>
      <c r="F24" s="3" t="s">
        <v>155</v>
      </c>
      <c r="G24" s="3"/>
      <c r="H24" s="3">
        <v>9</v>
      </c>
      <c r="I24" s="3"/>
      <c r="J24" s="25">
        <f t="shared" si="1"/>
        <v>9</v>
      </c>
      <c r="K24" s="3" t="s">
        <v>20</v>
      </c>
      <c r="L24" s="26"/>
      <c r="M24" s="3"/>
      <c r="N24" s="3" t="s">
        <v>164</v>
      </c>
      <c r="O24" s="3"/>
      <c r="P24" s="3"/>
      <c r="Q24" s="3"/>
      <c r="R24" s="3"/>
      <c r="S24" s="3"/>
      <c r="T24" s="3"/>
    </row>
    <row r="25" ht="18" customHeight="1" spans="1:20">
      <c r="A25" s="3">
        <v>19</v>
      </c>
      <c r="B25" s="3" t="s">
        <v>177</v>
      </c>
      <c r="C25" s="3" t="s">
        <v>178</v>
      </c>
      <c r="D25" s="3"/>
      <c r="E25" s="3"/>
      <c r="F25" s="3"/>
      <c r="G25" s="3">
        <v>36</v>
      </c>
      <c r="H25" s="3">
        <v>72.89</v>
      </c>
      <c r="I25" s="3"/>
      <c r="J25" s="25">
        <f t="shared" si="1"/>
        <v>72.89</v>
      </c>
      <c r="K25" s="3" t="s">
        <v>179</v>
      </c>
      <c r="L25" s="26"/>
      <c r="M25" s="3"/>
      <c r="N25" s="3" t="s">
        <v>180</v>
      </c>
      <c r="O25" s="3"/>
      <c r="P25" s="3"/>
      <c r="Q25" s="3"/>
      <c r="R25" s="3"/>
      <c r="S25" s="3"/>
      <c r="T25" s="3"/>
    </row>
    <row r="26" ht="18" customHeight="1" spans="1:20">
      <c r="A26" s="3"/>
      <c r="B26" s="3" t="s">
        <v>181</v>
      </c>
      <c r="C26" s="3" t="s">
        <v>182</v>
      </c>
      <c r="D26" s="3"/>
      <c r="E26" s="3"/>
      <c r="F26" s="3" t="s">
        <v>142</v>
      </c>
      <c r="G26" s="3"/>
      <c r="H26" s="3"/>
      <c r="I26" s="3">
        <v>6</v>
      </c>
      <c r="J26" s="25">
        <f t="shared" si="1"/>
        <v>6</v>
      </c>
      <c r="K26" s="3" t="s">
        <v>20</v>
      </c>
      <c r="L26" s="26"/>
      <c r="M26" s="3" t="s">
        <v>58</v>
      </c>
      <c r="N26" s="3" t="s">
        <v>183</v>
      </c>
      <c r="O26" s="3"/>
      <c r="P26" s="3"/>
      <c r="Q26" s="3"/>
      <c r="R26" s="3"/>
      <c r="S26" s="3"/>
      <c r="T26" s="3"/>
    </row>
    <row r="27" ht="18" customHeight="1" spans="1:20">
      <c r="A27" s="3">
        <v>20</v>
      </c>
      <c r="B27" s="3" t="s">
        <v>184</v>
      </c>
      <c r="C27" s="3" t="s">
        <v>153</v>
      </c>
      <c r="D27" s="3"/>
      <c r="E27" s="3"/>
      <c r="F27" s="3" t="s">
        <v>155</v>
      </c>
      <c r="G27" s="3"/>
      <c r="H27" s="3">
        <v>5</v>
      </c>
      <c r="I27" s="3">
        <v>4</v>
      </c>
      <c r="J27" s="25">
        <f t="shared" si="1"/>
        <v>9</v>
      </c>
      <c r="K27" s="3" t="s">
        <v>20</v>
      </c>
      <c r="L27" s="26"/>
      <c r="M27" s="3" t="s">
        <v>58</v>
      </c>
      <c r="N27" s="3" t="s">
        <v>183</v>
      </c>
      <c r="O27" s="3"/>
      <c r="P27" s="3"/>
      <c r="Q27" s="3"/>
      <c r="R27" s="3"/>
      <c r="S27" s="3"/>
      <c r="T27" s="3"/>
    </row>
    <row r="28" ht="18" customHeight="1" spans="1:20">
      <c r="A28" s="3">
        <v>21</v>
      </c>
      <c r="B28" s="3" t="s">
        <v>185</v>
      </c>
      <c r="C28" s="3" t="s">
        <v>186</v>
      </c>
      <c r="D28" s="3"/>
      <c r="E28" s="3"/>
      <c r="F28" s="3" t="s">
        <v>187</v>
      </c>
      <c r="G28" s="3"/>
      <c r="H28" s="3">
        <v>31</v>
      </c>
      <c r="I28" s="3">
        <v>14</v>
      </c>
      <c r="J28" s="25">
        <f t="shared" si="1"/>
        <v>45</v>
      </c>
      <c r="K28" s="3" t="s">
        <v>20</v>
      </c>
      <c r="L28" s="26"/>
      <c r="M28" s="3"/>
      <c r="N28" s="3" t="s">
        <v>183</v>
      </c>
      <c r="O28" s="3"/>
      <c r="P28" s="3"/>
      <c r="Q28" s="3"/>
      <c r="R28" s="3"/>
      <c r="S28" s="3"/>
      <c r="T28" s="3"/>
    </row>
    <row r="29" ht="18" customHeight="1" spans="1:20">
      <c r="A29" s="3">
        <v>22</v>
      </c>
      <c r="B29" s="3" t="s">
        <v>188</v>
      </c>
      <c r="C29" s="3" t="s">
        <v>189</v>
      </c>
      <c r="D29" s="3"/>
      <c r="E29" s="3"/>
      <c r="F29" s="3" t="s">
        <v>190</v>
      </c>
      <c r="G29" s="3"/>
      <c r="H29" s="3">
        <v>1</v>
      </c>
      <c r="I29" s="3">
        <v>1</v>
      </c>
      <c r="J29" s="25">
        <f t="shared" si="1"/>
        <v>2</v>
      </c>
      <c r="K29" s="3" t="s">
        <v>20</v>
      </c>
      <c r="L29" s="26"/>
      <c r="M29" s="3"/>
      <c r="N29" s="3" t="s">
        <v>183</v>
      </c>
      <c r="O29" s="3"/>
      <c r="P29" s="3"/>
      <c r="Q29" s="3"/>
      <c r="R29" s="3"/>
      <c r="S29" s="3"/>
      <c r="T29" s="3"/>
    </row>
    <row r="30" ht="18" customHeight="1" spans="1:20">
      <c r="A30" s="3">
        <v>23</v>
      </c>
      <c r="B30" s="3" t="s">
        <v>191</v>
      </c>
      <c r="C30" s="3" t="s">
        <v>186</v>
      </c>
      <c r="D30" s="3"/>
      <c r="E30" s="3"/>
      <c r="F30" s="3" t="s">
        <v>155</v>
      </c>
      <c r="G30" s="3"/>
      <c r="H30" s="3">
        <v>3</v>
      </c>
      <c r="I30" s="3">
        <v>2</v>
      </c>
      <c r="J30" s="25">
        <f t="shared" si="1"/>
        <v>5</v>
      </c>
      <c r="K30" s="3" t="s">
        <v>20</v>
      </c>
      <c r="L30" s="26"/>
      <c r="M30" s="3"/>
      <c r="N30" s="3" t="s">
        <v>183</v>
      </c>
      <c r="O30" s="3"/>
      <c r="P30" s="3"/>
      <c r="Q30" s="3"/>
      <c r="R30" s="3"/>
      <c r="S30" s="3"/>
      <c r="T30" s="3"/>
    </row>
    <row r="31" ht="18" customHeight="1" spans="1:20">
      <c r="A31" s="3">
        <v>24</v>
      </c>
      <c r="B31" s="3" t="s">
        <v>192</v>
      </c>
      <c r="C31" s="3" t="s">
        <v>189</v>
      </c>
      <c r="D31" s="3"/>
      <c r="E31" s="3"/>
      <c r="F31" s="3" t="s">
        <v>187</v>
      </c>
      <c r="G31" s="3"/>
      <c r="H31" s="3">
        <v>13</v>
      </c>
      <c r="I31" s="3">
        <v>5</v>
      </c>
      <c r="J31" s="25">
        <f t="shared" si="1"/>
        <v>18</v>
      </c>
      <c r="K31" s="3" t="s">
        <v>20</v>
      </c>
      <c r="L31" s="26"/>
      <c r="M31" s="3"/>
      <c r="N31" s="3" t="s">
        <v>183</v>
      </c>
      <c r="O31" s="3"/>
      <c r="P31" s="3"/>
      <c r="Q31" s="3"/>
      <c r="R31" s="3"/>
      <c r="S31" s="3"/>
      <c r="T31" s="3"/>
    </row>
    <row r="32" ht="18" customHeight="1" spans="1:20">
      <c r="A32" s="3">
        <v>25</v>
      </c>
      <c r="B32" s="3" t="s">
        <v>193</v>
      </c>
      <c r="C32" s="3" t="s">
        <v>194</v>
      </c>
      <c r="D32" s="3"/>
      <c r="E32" s="3"/>
      <c r="F32" s="3" t="s">
        <v>190</v>
      </c>
      <c r="G32" s="3"/>
      <c r="H32" s="3">
        <v>1</v>
      </c>
      <c r="I32" s="3">
        <v>1</v>
      </c>
      <c r="J32" s="25">
        <f t="shared" si="1"/>
        <v>2</v>
      </c>
      <c r="K32" s="3" t="s">
        <v>20</v>
      </c>
      <c r="L32" s="26"/>
      <c r="M32" s="3"/>
      <c r="N32" s="3" t="s">
        <v>183</v>
      </c>
      <c r="O32" s="3"/>
      <c r="P32" s="3"/>
      <c r="Q32" s="3"/>
      <c r="R32" s="3"/>
      <c r="S32" s="3"/>
      <c r="T32" s="3"/>
    </row>
    <row r="33" ht="18" customHeight="1" spans="1:20">
      <c r="A33" s="3">
        <v>26</v>
      </c>
      <c r="B33" s="3" t="s">
        <v>195</v>
      </c>
      <c r="C33" s="3" t="s">
        <v>189</v>
      </c>
      <c r="D33" s="3"/>
      <c r="E33" s="3"/>
      <c r="F33" s="3" t="s">
        <v>187</v>
      </c>
      <c r="G33" s="3"/>
      <c r="H33" s="3">
        <v>9</v>
      </c>
      <c r="I33" s="3">
        <v>5</v>
      </c>
      <c r="J33" s="25">
        <f t="shared" si="1"/>
        <v>14</v>
      </c>
      <c r="K33" s="3" t="s">
        <v>20</v>
      </c>
      <c r="L33" s="26"/>
      <c r="M33" s="3"/>
      <c r="N33" s="3" t="s">
        <v>183</v>
      </c>
      <c r="O33" s="3"/>
      <c r="P33" s="3"/>
      <c r="Q33" s="3"/>
      <c r="R33" s="3"/>
      <c r="S33" s="3"/>
      <c r="T33" s="3"/>
    </row>
    <row r="34" ht="18" customHeight="1" spans="1:20">
      <c r="A34" s="3">
        <v>27</v>
      </c>
      <c r="B34" s="3" t="s">
        <v>196</v>
      </c>
      <c r="C34" s="3" t="s">
        <v>194</v>
      </c>
      <c r="D34" s="18"/>
      <c r="E34" s="18"/>
      <c r="F34" s="3" t="s">
        <v>190</v>
      </c>
      <c r="G34" s="3"/>
      <c r="H34" s="3">
        <v>4</v>
      </c>
      <c r="I34" s="3">
        <v>2</v>
      </c>
      <c r="J34" s="25">
        <f t="shared" si="1"/>
        <v>6</v>
      </c>
      <c r="K34" s="3" t="s">
        <v>20</v>
      </c>
      <c r="L34" s="26"/>
      <c r="M34" s="3"/>
      <c r="N34" s="3" t="s">
        <v>183</v>
      </c>
      <c r="O34" s="3"/>
      <c r="P34" s="3"/>
      <c r="Q34" s="3"/>
      <c r="R34" s="3"/>
      <c r="S34" s="3"/>
      <c r="T34" s="3"/>
    </row>
    <row r="35" ht="18" customHeight="1" spans="1:20">
      <c r="A35" s="3"/>
      <c r="B35" s="3" t="s">
        <v>197</v>
      </c>
      <c r="C35" s="3" t="s">
        <v>198</v>
      </c>
      <c r="D35" s="8"/>
      <c r="E35" s="8"/>
      <c r="F35" s="3" t="s">
        <v>199</v>
      </c>
      <c r="G35" s="3"/>
      <c r="H35" s="3"/>
      <c r="I35" s="3">
        <v>3</v>
      </c>
      <c r="J35" s="25">
        <f t="shared" si="1"/>
        <v>3</v>
      </c>
      <c r="K35" s="3"/>
      <c r="L35" s="26"/>
      <c r="M35" s="3"/>
      <c r="N35" s="3" t="s">
        <v>200</v>
      </c>
      <c r="O35" s="3"/>
      <c r="P35" s="3"/>
      <c r="Q35" s="3"/>
      <c r="R35" s="3"/>
      <c r="S35" s="3"/>
      <c r="T35" s="3"/>
    </row>
    <row r="36" ht="18" customHeight="1" spans="1:20">
      <c r="A36" s="3"/>
      <c r="B36" s="3" t="s">
        <v>201</v>
      </c>
      <c r="C36" s="3" t="s">
        <v>189</v>
      </c>
      <c r="D36" s="3"/>
      <c r="E36" s="3"/>
      <c r="F36" s="3" t="s">
        <v>187</v>
      </c>
      <c r="G36" s="3"/>
      <c r="H36" s="3"/>
      <c r="I36" s="3">
        <v>14</v>
      </c>
      <c r="J36" s="25">
        <f t="shared" si="1"/>
        <v>14</v>
      </c>
      <c r="K36" s="3"/>
      <c r="L36" s="26"/>
      <c r="M36" s="3"/>
      <c r="N36" s="3" t="s">
        <v>202</v>
      </c>
      <c r="O36" s="3"/>
      <c r="P36" s="3"/>
      <c r="Q36" s="3"/>
      <c r="R36" s="3"/>
      <c r="S36" s="3"/>
      <c r="T36" s="3"/>
    </row>
    <row r="37" ht="18" customHeight="1" spans="1:20">
      <c r="A37" s="3">
        <v>28</v>
      </c>
      <c r="B37" s="3" t="s">
        <v>203</v>
      </c>
      <c r="C37" s="3" t="s">
        <v>186</v>
      </c>
      <c r="D37" s="3"/>
      <c r="E37" s="3" t="s">
        <v>172</v>
      </c>
      <c r="F37" s="3" t="s">
        <v>204</v>
      </c>
      <c r="G37" s="3">
        <v>9</v>
      </c>
      <c r="H37" s="3">
        <v>111.24</v>
      </c>
      <c r="I37" s="3"/>
      <c r="J37" s="25">
        <f t="shared" si="1"/>
        <v>111.24</v>
      </c>
      <c r="K37" s="3" t="s">
        <v>179</v>
      </c>
      <c r="L37" s="26"/>
      <c r="M37" s="3"/>
      <c r="N37" s="3" t="s">
        <v>205</v>
      </c>
      <c r="O37" s="3"/>
      <c r="P37" s="3"/>
      <c r="Q37" s="3"/>
      <c r="R37" s="3"/>
      <c r="S37" s="3"/>
      <c r="T37" s="3"/>
    </row>
    <row r="38" ht="18" customHeight="1" spans="1:20">
      <c r="A38" s="3">
        <v>29</v>
      </c>
      <c r="B38" s="3" t="s">
        <v>206</v>
      </c>
      <c r="C38" s="3" t="s">
        <v>194</v>
      </c>
      <c r="D38" s="19"/>
      <c r="E38" s="19"/>
      <c r="F38" s="3" t="s">
        <v>204</v>
      </c>
      <c r="G38" s="3">
        <v>9</v>
      </c>
      <c r="H38" s="3">
        <v>341.88</v>
      </c>
      <c r="I38" s="3"/>
      <c r="J38" s="25">
        <f t="shared" si="1"/>
        <v>341.88</v>
      </c>
      <c r="K38" s="3" t="s">
        <v>179</v>
      </c>
      <c r="L38" s="26"/>
      <c r="M38" s="3"/>
      <c r="N38" s="3" t="s">
        <v>207</v>
      </c>
      <c r="O38" s="3"/>
      <c r="P38" s="3"/>
      <c r="Q38" s="3"/>
      <c r="R38" s="3"/>
      <c r="S38" s="3"/>
      <c r="T38" s="3"/>
    </row>
    <row r="39" ht="18" customHeight="1" spans="1:20">
      <c r="A39" s="3">
        <v>30</v>
      </c>
      <c r="B39" s="3" t="s">
        <v>208</v>
      </c>
      <c r="C39" s="3" t="s">
        <v>198</v>
      </c>
      <c r="D39" s="20" t="s">
        <v>209</v>
      </c>
      <c r="E39" s="20"/>
      <c r="F39" s="3" t="s">
        <v>210</v>
      </c>
      <c r="G39" s="3">
        <v>4</v>
      </c>
      <c r="H39" s="3">
        <v>313.2</v>
      </c>
      <c r="I39" s="3"/>
      <c r="J39" s="25">
        <f t="shared" si="1"/>
        <v>313.2</v>
      </c>
      <c r="K39" s="3" t="s">
        <v>179</v>
      </c>
      <c r="L39" s="26"/>
      <c r="M39" s="3"/>
      <c r="N39" s="3" t="s">
        <v>207</v>
      </c>
      <c r="O39" s="3"/>
      <c r="P39" s="3"/>
      <c r="Q39" s="3"/>
      <c r="R39" s="3"/>
      <c r="S39" s="3"/>
      <c r="T39" s="3"/>
    </row>
    <row r="40" ht="18" customHeight="1" spans="1:20">
      <c r="A40" s="3">
        <v>31</v>
      </c>
      <c r="B40" s="3" t="s">
        <v>211</v>
      </c>
      <c r="C40" s="3" t="s">
        <v>198</v>
      </c>
      <c r="D40" s="21" t="s">
        <v>212</v>
      </c>
      <c r="E40" s="21"/>
      <c r="F40" s="3" t="s">
        <v>210</v>
      </c>
      <c r="G40" s="3">
        <v>4</v>
      </c>
      <c r="H40" s="3">
        <f>434.85-102.545</f>
        <v>332.305</v>
      </c>
      <c r="I40" s="3">
        <v>102.5</v>
      </c>
      <c r="J40" s="25">
        <f t="shared" si="1"/>
        <v>434.805</v>
      </c>
      <c r="K40" s="3" t="s">
        <v>179</v>
      </c>
      <c r="L40" s="26"/>
      <c r="M40" s="3"/>
      <c r="N40" s="3" t="s">
        <v>207</v>
      </c>
      <c r="O40" s="3"/>
      <c r="P40" s="3"/>
      <c r="Q40" s="3"/>
      <c r="R40" s="3"/>
      <c r="S40" s="3"/>
      <c r="T40" s="3"/>
    </row>
    <row r="41" ht="18" customHeight="1" spans="1:20">
      <c r="A41" s="3">
        <v>32</v>
      </c>
      <c r="B41" s="3" t="s">
        <v>213</v>
      </c>
      <c r="C41" s="3" t="s">
        <v>214</v>
      </c>
      <c r="D41" s="7" t="s">
        <v>212</v>
      </c>
      <c r="E41" s="7"/>
      <c r="F41" s="3"/>
      <c r="G41" s="3">
        <v>36</v>
      </c>
      <c r="H41" s="3">
        <f>239.08-17.566</f>
        <v>221.514</v>
      </c>
      <c r="I41" s="3">
        <v>17.57</v>
      </c>
      <c r="J41" s="25">
        <f t="shared" si="1"/>
        <v>239.084</v>
      </c>
      <c r="K41" s="3" t="s">
        <v>179</v>
      </c>
      <c r="L41" s="26"/>
      <c r="M41" s="3"/>
      <c r="N41" s="3" t="s">
        <v>207</v>
      </c>
      <c r="O41" s="3"/>
      <c r="P41" s="3"/>
      <c r="Q41" s="3"/>
      <c r="R41" s="3"/>
      <c r="S41" s="3"/>
      <c r="T41" s="3"/>
    </row>
    <row r="42" ht="18" customHeight="1" spans="1:20">
      <c r="A42" s="3">
        <v>33</v>
      </c>
      <c r="B42" s="3" t="s">
        <v>215</v>
      </c>
      <c r="C42" s="3" t="s">
        <v>214</v>
      </c>
      <c r="D42" s="3"/>
      <c r="E42" s="3"/>
      <c r="F42" s="3"/>
      <c r="G42" s="3">
        <v>36</v>
      </c>
      <c r="H42" s="3">
        <f>924.63-273.351</f>
        <v>651.279</v>
      </c>
      <c r="I42" s="3">
        <v>273.4</v>
      </c>
      <c r="J42" s="25">
        <f t="shared" si="1"/>
        <v>924.679</v>
      </c>
      <c r="K42" s="3" t="s">
        <v>179</v>
      </c>
      <c r="L42" s="26"/>
      <c r="M42" s="3"/>
      <c r="N42" s="3" t="s">
        <v>207</v>
      </c>
      <c r="O42" s="3"/>
      <c r="P42" s="3"/>
      <c r="Q42" s="3"/>
      <c r="R42" s="3"/>
      <c r="S42" s="3"/>
      <c r="T42" s="3"/>
    </row>
    <row r="43" ht="18" customHeight="1" spans="1:20">
      <c r="A43" s="3"/>
      <c r="B43" s="3" t="s">
        <v>216</v>
      </c>
      <c r="C43" s="3" t="s">
        <v>214</v>
      </c>
      <c r="D43" s="3"/>
      <c r="E43" s="3"/>
      <c r="F43" s="3"/>
      <c r="G43" s="3"/>
      <c r="H43" s="3"/>
      <c r="I43" s="3">
        <v>123.8</v>
      </c>
      <c r="J43" s="25">
        <f t="shared" si="1"/>
        <v>123.8</v>
      </c>
      <c r="K43" s="3"/>
      <c r="L43" s="26"/>
      <c r="M43" s="3"/>
      <c r="N43" s="3" t="s">
        <v>207</v>
      </c>
      <c r="O43" s="3"/>
      <c r="P43" s="3"/>
      <c r="Q43" s="3"/>
      <c r="R43" s="3"/>
      <c r="S43" s="3"/>
      <c r="T43" s="3"/>
    </row>
    <row r="44" ht="18" customHeight="1" spans="1:20">
      <c r="A44" s="3">
        <v>34</v>
      </c>
      <c r="B44" s="3" t="s">
        <v>217</v>
      </c>
      <c r="C44" s="3" t="s">
        <v>214</v>
      </c>
      <c r="D44" s="3"/>
      <c r="E44" s="3"/>
      <c r="F44" s="3"/>
      <c r="G44" s="3">
        <v>36</v>
      </c>
      <c r="H44" s="3">
        <v>343.51</v>
      </c>
      <c r="I44" s="3"/>
      <c r="J44" s="25">
        <f t="shared" si="1"/>
        <v>343.51</v>
      </c>
      <c r="K44" s="3" t="s">
        <v>179</v>
      </c>
      <c r="L44" s="26"/>
      <c r="M44" s="3"/>
      <c r="N44" s="3" t="s">
        <v>207</v>
      </c>
      <c r="O44" s="3"/>
      <c r="P44" s="3"/>
      <c r="Q44" s="3"/>
      <c r="R44" s="3"/>
      <c r="S44" s="3"/>
      <c r="T44" s="3"/>
    </row>
    <row r="45" ht="18" customHeight="1" spans="1:20">
      <c r="A45" s="3">
        <v>35</v>
      </c>
      <c r="B45" s="3" t="s">
        <v>218</v>
      </c>
      <c r="C45" s="3" t="s">
        <v>214</v>
      </c>
      <c r="D45" s="3"/>
      <c r="E45" s="3"/>
      <c r="F45" s="3"/>
      <c r="G45" s="3">
        <v>36</v>
      </c>
      <c r="H45" s="3">
        <f>619-147.02</f>
        <v>471.98</v>
      </c>
      <c r="I45" s="3">
        <v>147</v>
      </c>
      <c r="J45" s="25">
        <f t="shared" si="1"/>
        <v>618.98</v>
      </c>
      <c r="K45" s="3" t="s">
        <v>179</v>
      </c>
      <c r="L45" s="26"/>
      <c r="M45" s="3"/>
      <c r="N45" s="3" t="s">
        <v>207</v>
      </c>
      <c r="O45" s="3"/>
      <c r="P45" s="3"/>
      <c r="Q45" s="3"/>
      <c r="R45" s="3"/>
      <c r="S45" s="3"/>
      <c r="T45" s="3"/>
    </row>
    <row r="46" ht="18" customHeight="1" spans="1:20">
      <c r="A46" s="3">
        <v>36</v>
      </c>
      <c r="B46" s="3" t="s">
        <v>219</v>
      </c>
      <c r="C46" s="3" t="s">
        <v>220</v>
      </c>
      <c r="D46" s="3"/>
      <c r="E46" s="3"/>
      <c r="F46" s="3"/>
      <c r="G46" s="3">
        <v>36</v>
      </c>
      <c r="H46" s="3">
        <f>157.21-51.29</f>
        <v>105.92</v>
      </c>
      <c r="I46" s="3">
        <v>51.29</v>
      </c>
      <c r="J46" s="25">
        <f t="shared" si="1"/>
        <v>157.21</v>
      </c>
      <c r="K46" s="3" t="s">
        <v>179</v>
      </c>
      <c r="L46" s="26"/>
      <c r="M46" s="3"/>
      <c r="N46" s="3" t="s">
        <v>207</v>
      </c>
      <c r="O46" s="3"/>
      <c r="P46" s="3"/>
      <c r="Q46" s="3"/>
      <c r="R46" s="3"/>
      <c r="S46" s="3"/>
      <c r="T46" s="3"/>
    </row>
    <row r="47" ht="18" customHeight="1" spans="1:20">
      <c r="A47" s="3">
        <v>37</v>
      </c>
      <c r="B47" s="3" t="s">
        <v>14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22" customHeight="1" spans="1:20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</sheetData>
  <mergeCells count="80">
    <mergeCell ref="A1:T1"/>
    <mergeCell ref="C2:G2"/>
    <mergeCell ref="H2:J2"/>
    <mergeCell ref="D5:E5"/>
    <mergeCell ref="D6:E6"/>
    <mergeCell ref="F6:G6"/>
    <mergeCell ref="N6:T6"/>
    <mergeCell ref="D7:E7"/>
    <mergeCell ref="F7:G7"/>
    <mergeCell ref="N7:T7"/>
    <mergeCell ref="D8:E8"/>
    <mergeCell ref="F8:G8"/>
    <mergeCell ref="N8:T8"/>
    <mergeCell ref="D9:E9"/>
    <mergeCell ref="F9:G9"/>
    <mergeCell ref="N9:T9"/>
    <mergeCell ref="D10:E10"/>
    <mergeCell ref="F10:G10"/>
    <mergeCell ref="N10:T10"/>
    <mergeCell ref="D11:E11"/>
    <mergeCell ref="F11:G11"/>
    <mergeCell ref="N11:T11"/>
    <mergeCell ref="D12:E12"/>
    <mergeCell ref="F12:G12"/>
    <mergeCell ref="N12:T12"/>
    <mergeCell ref="D13:E13"/>
    <mergeCell ref="F13:G13"/>
    <mergeCell ref="N13:T13"/>
    <mergeCell ref="D14:E14"/>
    <mergeCell ref="F14:G14"/>
    <mergeCell ref="N14:T14"/>
    <mergeCell ref="D15:E15"/>
    <mergeCell ref="F15:G15"/>
    <mergeCell ref="N15:T15"/>
    <mergeCell ref="D16:E16"/>
    <mergeCell ref="F16:G16"/>
    <mergeCell ref="N16:T16"/>
    <mergeCell ref="N18:T18"/>
    <mergeCell ref="N19:T19"/>
    <mergeCell ref="N20:T20"/>
    <mergeCell ref="N21:T21"/>
    <mergeCell ref="N22:T22"/>
    <mergeCell ref="N23:T23"/>
    <mergeCell ref="N24:T24"/>
    <mergeCell ref="N25:T25"/>
    <mergeCell ref="N26:T26"/>
    <mergeCell ref="N27:T27"/>
    <mergeCell ref="N28:T28"/>
    <mergeCell ref="N29:T29"/>
    <mergeCell ref="N30:T30"/>
    <mergeCell ref="N31:T31"/>
    <mergeCell ref="N32:T32"/>
    <mergeCell ref="N33:T33"/>
    <mergeCell ref="N34:T34"/>
    <mergeCell ref="N35:T35"/>
    <mergeCell ref="N36:T36"/>
    <mergeCell ref="N37:T37"/>
    <mergeCell ref="N38:T38"/>
    <mergeCell ref="N39:T39"/>
    <mergeCell ref="N40:T40"/>
    <mergeCell ref="N41:T41"/>
    <mergeCell ref="N42:T42"/>
    <mergeCell ref="N43:T43"/>
    <mergeCell ref="N44:T44"/>
    <mergeCell ref="N45:T45"/>
    <mergeCell ref="N46:T46"/>
    <mergeCell ref="N47:T47"/>
    <mergeCell ref="A48:T48"/>
    <mergeCell ref="A2:A5"/>
    <mergeCell ref="B2:B5"/>
    <mergeCell ref="C3:C5"/>
    <mergeCell ref="H3:H5"/>
    <mergeCell ref="I3:I5"/>
    <mergeCell ref="J3:J5"/>
    <mergeCell ref="K2:K5"/>
    <mergeCell ref="L2:L5"/>
    <mergeCell ref="M2:M5"/>
    <mergeCell ref="D3:E4"/>
    <mergeCell ref="F3:G5"/>
    <mergeCell ref="N2:T5"/>
  </mergeCells>
  <pageMargins left="0.55" right="0.590277777777778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6"/>
  <sheetViews>
    <sheetView workbookViewId="0">
      <selection activeCell="L8" sqref="L8"/>
    </sheetView>
  </sheetViews>
  <sheetFormatPr defaultColWidth="9" defaultRowHeight="13.5"/>
  <cols>
    <col min="1" max="1" width="4.33628318584071" customWidth="1"/>
    <col min="2" max="2" width="12.6637168141593" customWidth="1"/>
    <col min="3" max="3" width="8.45132743362832" customWidth="1"/>
    <col min="4" max="4" width="5.01769911504425" customWidth="1"/>
    <col min="5" max="5" width="5.28318584070797" customWidth="1"/>
    <col min="6" max="6" width="5.94690265486726" customWidth="1"/>
    <col min="7" max="7" width="7.9646017699115" customWidth="1"/>
    <col min="8" max="10" width="8.46902654867257" customWidth="1"/>
    <col min="11" max="11" width="7.55752212389381" customWidth="1"/>
    <col min="12" max="12" width="8.26548672566372" customWidth="1"/>
    <col min="13" max="13" width="8.16814159292035" customWidth="1"/>
    <col min="17" max="17" width="12.8938053097345" customWidth="1"/>
  </cols>
  <sheetData>
    <row r="1" ht="40" customHeight="1" spans="1:17">
      <c r="A1" s="1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8" customHeight="1" spans="1:17">
      <c r="A2" s="3" t="s">
        <v>222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" customHeight="1" spans="1:17">
      <c r="A3" s="3" t="s">
        <v>1</v>
      </c>
      <c r="B3" s="3" t="s">
        <v>2</v>
      </c>
      <c r="C3" s="3" t="s">
        <v>3</v>
      </c>
      <c r="D3" s="3"/>
      <c r="E3" s="3"/>
      <c r="F3" s="3"/>
      <c r="G3" s="3" t="s">
        <v>223</v>
      </c>
      <c r="H3" s="4" t="s">
        <v>4</v>
      </c>
      <c r="I3" s="10"/>
      <c r="J3" s="11"/>
      <c r="K3" s="3" t="s">
        <v>5</v>
      </c>
      <c r="L3" s="3" t="s">
        <v>224</v>
      </c>
      <c r="M3" s="3" t="s">
        <v>127</v>
      </c>
      <c r="N3" s="3" t="s">
        <v>225</v>
      </c>
      <c r="O3" s="3"/>
      <c r="P3" s="3"/>
      <c r="Q3" s="3"/>
    </row>
    <row r="4" ht="18" customHeight="1" spans="1:17">
      <c r="A4" s="3"/>
      <c r="B4" s="3"/>
      <c r="C4" s="3" t="s">
        <v>9</v>
      </c>
      <c r="D4" s="3" t="s">
        <v>226</v>
      </c>
      <c r="E4" s="3" t="s">
        <v>15</v>
      </c>
      <c r="F4" s="3" t="s">
        <v>227</v>
      </c>
      <c r="G4" s="3"/>
      <c r="H4" s="5" t="s">
        <v>12</v>
      </c>
      <c r="I4" s="5" t="s">
        <v>13</v>
      </c>
      <c r="J4" s="5" t="s">
        <v>14</v>
      </c>
      <c r="K4" s="3"/>
      <c r="L4" s="3"/>
      <c r="M4" s="3"/>
      <c r="N4" s="3"/>
      <c r="O4" s="3"/>
      <c r="P4" s="3"/>
      <c r="Q4" s="3"/>
    </row>
    <row r="5" ht="18" customHeight="1" spans="1:17">
      <c r="A5" s="3"/>
      <c r="B5" s="3"/>
      <c r="C5" s="3"/>
      <c r="D5" s="3"/>
      <c r="E5" s="3"/>
      <c r="F5" s="3"/>
      <c r="G5" s="3"/>
      <c r="H5" s="6"/>
      <c r="I5" s="6"/>
      <c r="J5" s="6"/>
      <c r="K5" s="3"/>
      <c r="L5" s="3"/>
      <c r="M5" s="3"/>
      <c r="N5" s="3"/>
      <c r="O5" s="3"/>
      <c r="P5" s="3"/>
      <c r="Q5" s="3"/>
    </row>
    <row r="6" ht="18" customHeight="1" spans="1:17">
      <c r="A6" s="3" t="s">
        <v>228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8" customHeight="1" spans="1:17">
      <c r="A7" s="3"/>
      <c r="B7" s="3" t="s">
        <v>229</v>
      </c>
      <c r="C7" s="3" t="s">
        <v>230</v>
      </c>
      <c r="D7" s="3"/>
      <c r="E7" s="3"/>
      <c r="F7" s="3" t="s">
        <v>231</v>
      </c>
      <c r="G7" s="3">
        <v>36</v>
      </c>
      <c r="H7" s="3"/>
      <c r="I7" s="3">
        <v>106.16</v>
      </c>
      <c r="J7" s="3">
        <f>H7+I7</f>
        <v>106.16</v>
      </c>
      <c r="K7" s="3"/>
      <c r="L7" s="3"/>
      <c r="M7" s="3"/>
      <c r="N7" s="3"/>
      <c r="O7" s="3"/>
      <c r="P7" s="3"/>
      <c r="Q7" s="3"/>
    </row>
    <row r="8" ht="18" customHeight="1" spans="1:17">
      <c r="A8" s="3">
        <v>1</v>
      </c>
      <c r="B8" s="3" t="s">
        <v>232</v>
      </c>
      <c r="C8" s="3" t="s">
        <v>230</v>
      </c>
      <c r="D8" s="3"/>
      <c r="E8" s="3"/>
      <c r="F8" s="3" t="s">
        <v>231</v>
      </c>
      <c r="G8" s="3">
        <v>36</v>
      </c>
      <c r="H8" s="3">
        <v>67.41</v>
      </c>
      <c r="I8" s="3"/>
      <c r="J8" s="3">
        <f t="shared" ref="J8:J23" si="0">H8+I8</f>
        <v>67.41</v>
      </c>
      <c r="K8" s="3" t="s">
        <v>179</v>
      </c>
      <c r="L8" s="3"/>
      <c r="M8" s="3"/>
      <c r="N8" s="3" t="s">
        <v>233</v>
      </c>
      <c r="O8" s="3"/>
      <c r="P8" s="3"/>
      <c r="Q8" s="3"/>
    </row>
    <row r="9" ht="18" customHeight="1" spans="1:17">
      <c r="A9" s="3">
        <v>2</v>
      </c>
      <c r="B9" s="3" t="s">
        <v>234</v>
      </c>
      <c r="C9" s="3" t="s">
        <v>230</v>
      </c>
      <c r="D9" s="3"/>
      <c r="E9" s="7"/>
      <c r="F9" s="3" t="s">
        <v>231</v>
      </c>
      <c r="G9" s="3">
        <v>36</v>
      </c>
      <c r="H9" s="3">
        <f>19.22-12.3</f>
        <v>6.92</v>
      </c>
      <c r="I9" s="3">
        <v>12.3</v>
      </c>
      <c r="J9" s="3">
        <f t="shared" si="0"/>
        <v>19.22</v>
      </c>
      <c r="K9" s="3" t="s">
        <v>179</v>
      </c>
      <c r="L9" s="3"/>
      <c r="M9" s="3"/>
      <c r="N9" s="3" t="s">
        <v>233</v>
      </c>
      <c r="O9" s="3"/>
      <c r="P9" s="3"/>
      <c r="Q9" s="3"/>
    </row>
    <row r="10" ht="18" customHeight="1" spans="1:17">
      <c r="A10" s="3">
        <v>3</v>
      </c>
      <c r="B10" s="3" t="s">
        <v>235</v>
      </c>
      <c r="C10" s="3" t="s">
        <v>230</v>
      </c>
      <c r="D10" s="3"/>
      <c r="E10" s="3"/>
      <c r="F10" s="3" t="s">
        <v>231</v>
      </c>
      <c r="G10" s="3">
        <v>36</v>
      </c>
      <c r="H10" s="3">
        <v>15.06</v>
      </c>
      <c r="I10" s="3"/>
      <c r="J10" s="3">
        <f t="shared" si="0"/>
        <v>15.06</v>
      </c>
      <c r="K10" s="3" t="s">
        <v>179</v>
      </c>
      <c r="L10" s="3"/>
      <c r="M10" s="3"/>
      <c r="N10" s="3" t="s">
        <v>233</v>
      </c>
      <c r="O10" s="3"/>
      <c r="P10" s="3"/>
      <c r="Q10" s="3"/>
    </row>
    <row r="11" ht="18" customHeight="1" spans="1:17">
      <c r="A11" s="3">
        <v>4</v>
      </c>
      <c r="B11" s="3" t="s">
        <v>236</v>
      </c>
      <c r="C11" s="3" t="s">
        <v>230</v>
      </c>
      <c r="D11" s="3"/>
      <c r="E11" s="3"/>
      <c r="F11" s="3" t="s">
        <v>231</v>
      </c>
      <c r="G11" s="3">
        <v>36</v>
      </c>
      <c r="H11" s="3">
        <f>56.54-15.676</f>
        <v>40.864</v>
      </c>
      <c r="I11" s="3">
        <v>15.68</v>
      </c>
      <c r="J11" s="3">
        <f t="shared" si="0"/>
        <v>56.544</v>
      </c>
      <c r="K11" s="3" t="s">
        <v>179</v>
      </c>
      <c r="L11" s="3"/>
      <c r="M11" s="3"/>
      <c r="N11" s="3" t="s">
        <v>233</v>
      </c>
      <c r="O11" s="3"/>
      <c r="P11" s="3"/>
      <c r="Q11" s="3"/>
    </row>
    <row r="12" ht="18" customHeight="1" spans="1:17">
      <c r="A12" s="3"/>
      <c r="B12" s="3" t="s">
        <v>237</v>
      </c>
      <c r="C12" s="3" t="s">
        <v>230</v>
      </c>
      <c r="D12" s="3"/>
      <c r="E12" s="3"/>
      <c r="F12" s="3" t="s">
        <v>231</v>
      </c>
      <c r="G12" s="3">
        <v>36</v>
      </c>
      <c r="H12" s="3"/>
      <c r="I12" s="3">
        <v>17.5</v>
      </c>
      <c r="J12" s="3">
        <f t="shared" si="0"/>
        <v>17.5</v>
      </c>
      <c r="K12" s="3"/>
      <c r="L12" s="3"/>
      <c r="M12" s="3"/>
      <c r="N12" s="3"/>
      <c r="O12" s="3"/>
      <c r="P12" s="3"/>
      <c r="Q12" s="3"/>
    </row>
    <row r="13" ht="18" customHeight="1" spans="1:17">
      <c r="A13" s="3">
        <v>5</v>
      </c>
      <c r="B13" s="3" t="s">
        <v>238</v>
      </c>
      <c r="C13" s="3" t="s">
        <v>239</v>
      </c>
      <c r="D13" s="3"/>
      <c r="E13" s="3"/>
      <c r="F13" s="3" t="s">
        <v>240</v>
      </c>
      <c r="G13" s="3">
        <v>16</v>
      </c>
      <c r="H13" s="3">
        <f>23.61-15.919</f>
        <v>7.691</v>
      </c>
      <c r="I13" s="3">
        <v>16</v>
      </c>
      <c r="J13" s="3">
        <f t="shared" si="0"/>
        <v>23.691</v>
      </c>
      <c r="K13" s="3" t="s">
        <v>179</v>
      </c>
      <c r="L13" s="3"/>
      <c r="M13" s="3"/>
      <c r="N13" s="3" t="s">
        <v>233</v>
      </c>
      <c r="O13" s="3"/>
      <c r="P13" s="3"/>
      <c r="Q13" s="3"/>
    </row>
    <row r="14" ht="18" customHeight="1" spans="1:17">
      <c r="A14" s="3">
        <v>6</v>
      </c>
      <c r="B14" s="3" t="s">
        <v>241</v>
      </c>
      <c r="C14" s="3" t="s">
        <v>242</v>
      </c>
      <c r="D14" s="7" t="s">
        <v>209</v>
      </c>
      <c r="E14" s="3"/>
      <c r="F14" s="3"/>
      <c r="G14" s="3">
        <v>64</v>
      </c>
      <c r="H14" s="3">
        <v>6.79</v>
      </c>
      <c r="I14" s="3"/>
      <c r="J14" s="3">
        <f t="shared" si="0"/>
        <v>6.79</v>
      </c>
      <c r="K14" s="3" t="s">
        <v>179</v>
      </c>
      <c r="L14" s="3"/>
      <c r="M14" s="3"/>
      <c r="N14" s="3" t="s">
        <v>233</v>
      </c>
      <c r="O14" s="3"/>
      <c r="P14" s="3"/>
      <c r="Q14" s="3"/>
    </row>
    <row r="15" ht="18" customHeight="1" spans="1:17">
      <c r="A15" s="3">
        <v>7</v>
      </c>
      <c r="B15" s="3" t="s">
        <v>243</v>
      </c>
      <c r="C15" s="3" t="s">
        <v>242</v>
      </c>
      <c r="D15" s="3" t="s">
        <v>209</v>
      </c>
      <c r="E15" s="3"/>
      <c r="F15" s="3"/>
      <c r="G15" s="3">
        <v>16</v>
      </c>
      <c r="H15" s="3">
        <f>28.11-21.576</f>
        <v>6.534</v>
      </c>
      <c r="I15" s="3">
        <v>22</v>
      </c>
      <c r="J15" s="3">
        <f t="shared" si="0"/>
        <v>28.534</v>
      </c>
      <c r="K15" s="3" t="s">
        <v>179</v>
      </c>
      <c r="L15" s="3"/>
      <c r="M15" s="3"/>
      <c r="N15" s="3" t="s">
        <v>233</v>
      </c>
      <c r="O15" s="3"/>
      <c r="P15" s="3"/>
      <c r="Q15" s="3"/>
    </row>
    <row r="16" ht="18" customHeight="1" spans="1:17">
      <c r="A16" s="3">
        <v>8</v>
      </c>
      <c r="B16" s="3" t="s">
        <v>244</v>
      </c>
      <c r="C16" s="3" t="s">
        <v>242</v>
      </c>
      <c r="D16" s="7" t="s">
        <v>209</v>
      </c>
      <c r="E16" s="3"/>
      <c r="F16" s="3"/>
      <c r="G16" s="3">
        <v>100</v>
      </c>
      <c r="H16" s="3">
        <v>170.39</v>
      </c>
      <c r="I16" s="3"/>
      <c r="J16" s="3">
        <f t="shared" si="0"/>
        <v>170.39</v>
      </c>
      <c r="K16" s="3" t="s">
        <v>179</v>
      </c>
      <c r="L16" s="3"/>
      <c r="M16" s="3"/>
      <c r="N16" s="3" t="s">
        <v>233</v>
      </c>
      <c r="O16" s="3"/>
      <c r="P16" s="3"/>
      <c r="Q16" s="3"/>
    </row>
    <row r="17" ht="18" customHeight="1" spans="1:17">
      <c r="A17" s="3">
        <v>9</v>
      </c>
      <c r="B17" s="3" t="s">
        <v>245</v>
      </c>
      <c r="C17" s="3"/>
      <c r="D17" s="3"/>
      <c r="E17" s="3"/>
      <c r="F17" s="3" t="s">
        <v>246</v>
      </c>
      <c r="G17" s="3">
        <v>60</v>
      </c>
      <c r="H17" s="3">
        <v>33.56</v>
      </c>
      <c r="I17" s="3"/>
      <c r="J17" s="3">
        <f t="shared" si="0"/>
        <v>33.56</v>
      </c>
      <c r="K17" s="3" t="s">
        <v>179</v>
      </c>
      <c r="L17" s="3"/>
      <c r="M17" s="3"/>
      <c r="N17" s="3"/>
      <c r="O17" s="3"/>
      <c r="P17" s="3"/>
      <c r="Q17" s="3"/>
    </row>
    <row r="18" ht="18" customHeight="1" spans="1:17">
      <c r="A18" s="3">
        <v>10</v>
      </c>
      <c r="B18" s="3" t="s">
        <v>247</v>
      </c>
      <c r="C18" s="3"/>
      <c r="D18" s="3"/>
      <c r="E18" s="3"/>
      <c r="F18" s="3"/>
      <c r="G18" s="3"/>
      <c r="H18" s="3">
        <v>17682.1</v>
      </c>
      <c r="I18" s="3"/>
      <c r="J18" s="3">
        <f t="shared" si="0"/>
        <v>17682.1</v>
      </c>
      <c r="K18" s="3" t="s">
        <v>179</v>
      </c>
      <c r="L18" s="3"/>
      <c r="M18" s="3"/>
      <c r="N18" s="4" t="s">
        <v>248</v>
      </c>
      <c r="O18" s="10"/>
      <c r="P18" s="10"/>
      <c r="Q18" s="11"/>
    </row>
    <row r="19" ht="18" customHeight="1" spans="1:17">
      <c r="A19" s="3">
        <v>11</v>
      </c>
      <c r="B19" s="3" t="s">
        <v>249</v>
      </c>
      <c r="C19" s="3"/>
      <c r="D19" s="3"/>
      <c r="E19" s="3"/>
      <c r="F19" s="3"/>
      <c r="G19" s="3"/>
      <c r="H19" s="3">
        <v>12400</v>
      </c>
      <c r="I19" s="3"/>
      <c r="J19" s="3">
        <f t="shared" si="0"/>
        <v>12400</v>
      </c>
      <c r="K19" s="3" t="s">
        <v>179</v>
      </c>
      <c r="L19" s="3"/>
      <c r="M19" s="3"/>
      <c r="N19" s="3" t="s">
        <v>250</v>
      </c>
      <c r="O19" s="3"/>
      <c r="P19" s="3"/>
      <c r="Q19" s="3"/>
    </row>
    <row r="20" ht="18" customHeight="1" spans="1:17">
      <c r="A20" s="3">
        <v>12</v>
      </c>
      <c r="B20" s="3" t="s">
        <v>251</v>
      </c>
      <c r="C20" s="3"/>
      <c r="D20" s="3"/>
      <c r="E20" s="3"/>
      <c r="F20" s="3"/>
      <c r="G20" s="3"/>
      <c r="H20" s="3">
        <v>35000</v>
      </c>
      <c r="I20" s="3"/>
      <c r="J20" s="3">
        <f t="shared" si="0"/>
        <v>35000</v>
      </c>
      <c r="K20" s="3" t="s">
        <v>179</v>
      </c>
      <c r="L20" s="3"/>
      <c r="M20" s="3"/>
      <c r="N20" s="4" t="s">
        <v>252</v>
      </c>
      <c r="O20" s="10"/>
      <c r="P20" s="10"/>
      <c r="Q20" s="11"/>
    </row>
    <row r="21" ht="18" customHeight="1" spans="1:17">
      <c r="A21" s="3">
        <v>13</v>
      </c>
      <c r="B21" s="3" t="s">
        <v>253</v>
      </c>
      <c r="C21" s="3"/>
      <c r="D21" s="3"/>
      <c r="E21" s="3"/>
      <c r="F21" s="3"/>
      <c r="G21" s="3"/>
      <c r="H21" s="3">
        <v>5</v>
      </c>
      <c r="I21" s="3"/>
      <c r="J21" s="3">
        <f t="shared" si="0"/>
        <v>5</v>
      </c>
      <c r="K21" s="3" t="s">
        <v>254</v>
      </c>
      <c r="L21" s="3"/>
      <c r="M21" s="3"/>
      <c r="N21" s="4"/>
      <c r="O21" s="10"/>
      <c r="P21" s="10"/>
      <c r="Q21" s="11"/>
    </row>
    <row r="22" ht="18" customHeight="1" spans="1:17">
      <c r="A22" s="3">
        <v>14</v>
      </c>
      <c r="B22" s="3" t="s">
        <v>255</v>
      </c>
      <c r="C22" s="3"/>
      <c r="D22" s="3"/>
      <c r="E22" s="3"/>
      <c r="F22" s="3"/>
      <c r="G22" s="3"/>
      <c r="H22" s="3">
        <v>50</v>
      </c>
      <c r="I22" s="3"/>
      <c r="J22" s="3">
        <f t="shared" si="0"/>
        <v>50</v>
      </c>
      <c r="K22" s="3" t="s">
        <v>256</v>
      </c>
      <c r="L22" s="3"/>
      <c r="M22" s="3"/>
      <c r="N22" s="4"/>
      <c r="O22" s="10"/>
      <c r="P22" s="10"/>
      <c r="Q22" s="11"/>
    </row>
    <row r="23" ht="18" customHeight="1" spans="1:17">
      <c r="A23" s="3">
        <v>15</v>
      </c>
      <c r="B23" s="3" t="s">
        <v>257</v>
      </c>
      <c r="C23" s="3"/>
      <c r="D23" s="3"/>
      <c r="E23" s="3"/>
      <c r="F23" s="3"/>
      <c r="G23" s="3"/>
      <c r="H23" s="3">
        <v>280</v>
      </c>
      <c r="I23" s="3"/>
      <c r="J23" s="3">
        <f t="shared" si="0"/>
        <v>280</v>
      </c>
      <c r="K23" s="3" t="s">
        <v>256</v>
      </c>
      <c r="L23" s="3"/>
      <c r="M23" s="3"/>
      <c r="N23" s="4"/>
      <c r="O23" s="10"/>
      <c r="P23" s="10"/>
      <c r="Q23" s="11"/>
    </row>
    <row r="24" ht="18" customHeight="1" spans="1:17">
      <c r="A24" s="3">
        <v>16</v>
      </c>
      <c r="B24" s="3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8" customHeight="1" spans="1:17">
      <c r="A25" s="3">
        <v>17</v>
      </c>
      <c r="B25" s="8" t="s">
        <v>258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2"/>
      <c r="O25" s="13"/>
      <c r="P25" s="13"/>
      <c r="Q25" s="14"/>
    </row>
    <row r="26" ht="44" customHeight="1" spans="1:17">
      <c r="A26" s="9" t="s">
        <v>259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</sheetData>
  <mergeCells count="37">
    <mergeCell ref="A1:Q1"/>
    <mergeCell ref="A2:Q2"/>
    <mergeCell ref="C3:F3"/>
    <mergeCell ref="H3:J3"/>
    <mergeCell ref="A6:Q6"/>
    <mergeCell ref="N8:Q8"/>
    <mergeCell ref="N9:Q9"/>
    <mergeCell ref="N10:Q10"/>
    <mergeCell ref="N11:Q11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A26:Q26"/>
    <mergeCell ref="A3:A5"/>
    <mergeCell ref="B3:B5"/>
    <mergeCell ref="C4:C5"/>
    <mergeCell ref="D4:D5"/>
    <mergeCell ref="E4:E5"/>
    <mergeCell ref="F4:F5"/>
    <mergeCell ref="G3:G5"/>
    <mergeCell ref="H4:H5"/>
    <mergeCell ref="I4:I5"/>
    <mergeCell ref="J4:J5"/>
    <mergeCell ref="K3:K5"/>
    <mergeCell ref="L3:L5"/>
    <mergeCell ref="M3:M5"/>
    <mergeCell ref="N3:Q5"/>
  </mergeCells>
  <pageMargins left="0.629166666666667" right="0.826388888888889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苗木1</vt:lpstr>
      <vt:lpstr>苗木2</vt:lpstr>
      <vt:lpstr>苗木3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2017-03-04T02:02:00Z</dcterms:created>
  <dcterms:modified xsi:type="dcterms:W3CDTF">2017-03-16T00:08:52Z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